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11820" activeTab="0"/>
  </bookViews>
  <sheets>
    <sheet name="Cuadro A y B" sheetId="1" r:id="rId1"/>
  </sheets>
  <definedNames>
    <definedName name="_xlnm.Print_Area" localSheetId="0">'Cuadro A y B'!$A$1:$J$263</definedName>
  </definedNames>
  <calcPr fullCalcOnLoad="1"/>
</workbook>
</file>

<file path=xl/sharedStrings.xml><?xml version="1.0" encoding="utf-8"?>
<sst xmlns="http://schemas.openxmlformats.org/spreadsheetml/2006/main" count="729" uniqueCount="516">
  <si>
    <t>GL</t>
  </si>
  <si>
    <t>M3</t>
  </si>
  <si>
    <t>Unidad</t>
  </si>
  <si>
    <t>Cantidad</t>
  </si>
  <si>
    <t>M2</t>
  </si>
  <si>
    <t>6.1</t>
  </si>
  <si>
    <t>6.2</t>
  </si>
  <si>
    <t>7.1</t>
  </si>
  <si>
    <t>7.2</t>
  </si>
  <si>
    <t>8.1</t>
  </si>
  <si>
    <t>8.2</t>
  </si>
  <si>
    <t>8.3</t>
  </si>
  <si>
    <t>9.1</t>
  </si>
  <si>
    <t>UN</t>
  </si>
  <si>
    <t>9.2</t>
  </si>
  <si>
    <t>Gl</t>
  </si>
  <si>
    <t>2.1</t>
  </si>
  <si>
    <t>2.2</t>
  </si>
  <si>
    <t>3.1</t>
  </si>
  <si>
    <t>3.2</t>
  </si>
  <si>
    <t>4.1</t>
  </si>
  <si>
    <t>11.4</t>
  </si>
  <si>
    <t>ML</t>
  </si>
  <si>
    <t>4.2</t>
  </si>
  <si>
    <t>6.3</t>
  </si>
  <si>
    <t>4.3</t>
  </si>
  <si>
    <t>4.4</t>
  </si>
  <si>
    <t>5.1</t>
  </si>
  <si>
    <t>5.2</t>
  </si>
  <si>
    <t>5.3</t>
  </si>
  <si>
    <t>5.4</t>
  </si>
  <si>
    <t>6.4</t>
  </si>
  <si>
    <t>7.3</t>
  </si>
  <si>
    <t>7.4</t>
  </si>
  <si>
    <t>Exterior</t>
  </si>
  <si>
    <t>10.1</t>
  </si>
  <si>
    <t>10.2</t>
  </si>
  <si>
    <t>11.1</t>
  </si>
  <si>
    <t>11.1.1</t>
  </si>
  <si>
    <t>11.1.2</t>
  </si>
  <si>
    <t>11.1.3</t>
  </si>
  <si>
    <t>11.1.4</t>
  </si>
  <si>
    <t>11.2</t>
  </si>
  <si>
    <t>11.3</t>
  </si>
  <si>
    <t>Hierro</t>
  </si>
  <si>
    <t>13.1</t>
  </si>
  <si>
    <t>13.2</t>
  </si>
  <si>
    <t>Limpieza y retiro de obra</t>
  </si>
  <si>
    <t>Monto imponible  de Leyes sociales ($)</t>
  </si>
  <si>
    <t>Leyes sociales     ($)</t>
  </si>
  <si>
    <t xml:space="preserve">Precio                 TOTAL                             ($) </t>
  </si>
  <si>
    <t>Precio         unitario                   ($)</t>
  </si>
  <si>
    <t>Retiro</t>
  </si>
  <si>
    <t>2.3</t>
  </si>
  <si>
    <t>2.4</t>
  </si>
  <si>
    <t>Banquina Kitchenette</t>
  </si>
  <si>
    <t>Revoques interiores</t>
  </si>
  <si>
    <t>Reparación de hormigón</t>
  </si>
  <si>
    <t>Piso Linóleo</t>
  </si>
  <si>
    <t>Zócalos madera con lustre</t>
  </si>
  <si>
    <t>6.5</t>
  </si>
  <si>
    <t>6.6</t>
  </si>
  <si>
    <t>6.7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</si>
  <si>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</si>
  <si>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</si>
  <si>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</si>
  <si>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</si>
  <si>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</si>
  <si>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</si>
  <si>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</si>
  <si>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</si>
  <si>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</si>
  <si>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</si>
  <si>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</si>
  <si>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</si>
  <si>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</si>
  <si>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</si>
  <si>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</si>
  <si>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</si>
  <si>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</si>
  <si>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Tipo A01</t>
  </si>
  <si>
    <t>Tipo A02</t>
  </si>
  <si>
    <t>Tipo A03</t>
  </si>
  <si>
    <t>Tipo A04</t>
  </si>
  <si>
    <t>Tipo A05</t>
  </si>
  <si>
    <t>Tipo A06</t>
  </si>
  <si>
    <t>Tipo A07</t>
  </si>
  <si>
    <t>Tipo A10</t>
  </si>
  <si>
    <t>Tipo A11</t>
  </si>
  <si>
    <t>Abastecimiento</t>
  </si>
  <si>
    <t>Desagües (incluye el desagüe de los AA)</t>
  </si>
  <si>
    <t>Tableros</t>
  </si>
  <si>
    <t>10.3</t>
  </si>
  <si>
    <t>10.4</t>
  </si>
  <si>
    <t>10.5</t>
  </si>
  <si>
    <t>10.5.1</t>
  </si>
  <si>
    <t>10.6</t>
  </si>
  <si>
    <t>10.7</t>
  </si>
  <si>
    <t>Calefón 20 LTS</t>
  </si>
  <si>
    <t>Instalación de equipos Split de AA</t>
  </si>
  <si>
    <t>12.1</t>
  </si>
  <si>
    <t>14.1</t>
  </si>
  <si>
    <t>14.2</t>
  </si>
  <si>
    <t>14.3</t>
  </si>
  <si>
    <t>14.4</t>
  </si>
  <si>
    <t>14.5</t>
  </si>
  <si>
    <t>Acceso - Recibidor</t>
  </si>
  <si>
    <t>Plantas</t>
  </si>
  <si>
    <t>Dispensador de toallas de papel</t>
  </si>
  <si>
    <t>Soporte hierro para AA</t>
  </si>
  <si>
    <t>%              Mano de Obra UTE</t>
  </si>
  <si>
    <t>%              Mano de Obra EMPRESA</t>
  </si>
  <si>
    <t>6.1.1</t>
  </si>
  <si>
    <t>6.1.2</t>
  </si>
  <si>
    <t>Grifería baños</t>
  </si>
  <si>
    <t>Grifería Kitchenette</t>
  </si>
  <si>
    <t>Espejos</t>
  </si>
  <si>
    <t>Dispensador de jabón</t>
  </si>
  <si>
    <t>Ganchos toalleros</t>
  </si>
  <si>
    <t>Baños</t>
  </si>
  <si>
    <t>Cartelería</t>
  </si>
  <si>
    <t>8.4</t>
  </si>
  <si>
    <t>8.5</t>
  </si>
  <si>
    <t>8.6</t>
  </si>
  <si>
    <t>8.7</t>
  </si>
  <si>
    <t>8.11</t>
  </si>
  <si>
    <t>8.12</t>
  </si>
  <si>
    <t>4.5</t>
  </si>
  <si>
    <t>8.13</t>
  </si>
  <si>
    <t>8.14</t>
  </si>
  <si>
    <t>8.15</t>
  </si>
  <si>
    <t>4.6</t>
  </si>
  <si>
    <t>7.22</t>
  </si>
  <si>
    <t>7.23</t>
  </si>
  <si>
    <t>7.24</t>
  </si>
  <si>
    <t>7.25</t>
  </si>
  <si>
    <t>7.26</t>
  </si>
  <si>
    <t>7.32</t>
  </si>
  <si>
    <t>8.8</t>
  </si>
  <si>
    <t>8.9</t>
  </si>
  <si>
    <t>8.10</t>
  </si>
  <si>
    <t>Grifería duchas</t>
  </si>
  <si>
    <t>8.16</t>
  </si>
  <si>
    <t>Demolición ducto de AA</t>
  </si>
  <si>
    <t>Reriro de aberturas</t>
  </si>
  <si>
    <t>Demolición de Muros de bloque</t>
  </si>
  <si>
    <t>Retiro de estanterías y demás</t>
  </si>
  <si>
    <t>Calefón 110 LTS</t>
  </si>
  <si>
    <t>Mensual</t>
  </si>
  <si>
    <t>Entrepuertas (inc. Salida de emergencia)</t>
  </si>
  <si>
    <t>Extintores</t>
  </si>
  <si>
    <t>Luces de Emergencia</t>
  </si>
  <si>
    <t>Soporte hierro para televisores 65''</t>
  </si>
  <si>
    <t xml:space="preserve">Cartelería </t>
  </si>
  <si>
    <t>4.8</t>
  </si>
  <si>
    <t>4.9</t>
  </si>
  <si>
    <t>4.10</t>
  </si>
  <si>
    <t>Mamparas Aluminio baños</t>
  </si>
  <si>
    <t>4.7</t>
  </si>
  <si>
    <t>7.27</t>
  </si>
  <si>
    <t>7.28</t>
  </si>
  <si>
    <t>7.29</t>
  </si>
  <si>
    <t>7.30</t>
  </si>
  <si>
    <t>7.31</t>
  </si>
  <si>
    <t>7.33</t>
  </si>
  <si>
    <t>7.34</t>
  </si>
  <si>
    <t>8.17</t>
  </si>
  <si>
    <t>8.18</t>
  </si>
  <si>
    <t>8.19</t>
  </si>
  <si>
    <t>8.20</t>
  </si>
  <si>
    <t>8.2.1</t>
  </si>
  <si>
    <t>8.2.2</t>
  </si>
  <si>
    <t>Grifería con pico superior</t>
  </si>
  <si>
    <t>Grifería con tubería flexible y lluvero</t>
  </si>
  <si>
    <t>8.7.1</t>
  </si>
  <si>
    <t>8.7.2</t>
  </si>
  <si>
    <t>De embutir</t>
  </si>
  <si>
    <t>De adosar</t>
  </si>
  <si>
    <t>Silla para ducha</t>
  </si>
  <si>
    <t>Mesada Baño Damas</t>
  </si>
  <si>
    <t>Mesada Baño Caballeros</t>
  </si>
  <si>
    <t>Agarradera fija 65 cm</t>
  </si>
  <si>
    <t>Agarradera fija 80 cm</t>
  </si>
  <si>
    <t>Agarradera móvil 80 cm</t>
  </si>
  <si>
    <t>Jaboneras</t>
  </si>
  <si>
    <t>Portarrollos de papel higiénico</t>
  </si>
  <si>
    <t>Agarraderas</t>
  </si>
  <si>
    <t>9.2.1</t>
  </si>
  <si>
    <t>Desagües primarios</t>
  </si>
  <si>
    <t>Desagües secundarios</t>
  </si>
  <si>
    <t>9.2.2</t>
  </si>
  <si>
    <t>Grasera</t>
  </si>
  <si>
    <t>Sifones</t>
  </si>
  <si>
    <t>10.8.1</t>
  </si>
  <si>
    <t>10.8.2</t>
  </si>
  <si>
    <t>10.8.3</t>
  </si>
  <si>
    <t>Registros de PVC para yeso</t>
  </si>
  <si>
    <t>Registros 15 x 22 cm</t>
  </si>
  <si>
    <t>4.12</t>
  </si>
  <si>
    <t>4.11</t>
  </si>
  <si>
    <t>Reconstrucción losa de hormigón armado</t>
  </si>
  <si>
    <t>8.13.1</t>
  </si>
  <si>
    <t>8.13.2</t>
  </si>
  <si>
    <t>8.13.3</t>
  </si>
  <si>
    <t>Hierro - viga reticulada y perfiles metálicos 2 PNC</t>
  </si>
  <si>
    <r>
      <t>Implantación y replanteo</t>
    </r>
    <r>
      <rPr>
        <sz val="12"/>
        <rFont val="Arial"/>
        <family val="2"/>
      </rPr>
      <t xml:space="preserve"> (&lt;o= $60.000)</t>
    </r>
  </si>
  <si>
    <t>Apertura en fachada</t>
  </si>
  <si>
    <t>Cerramiento de pasaje</t>
  </si>
  <si>
    <t>Cenefa de Yeso</t>
  </si>
  <si>
    <t>4.13</t>
  </si>
  <si>
    <t>Cocina</t>
  </si>
  <si>
    <t>6.3.1</t>
  </si>
  <si>
    <t>6.3.2</t>
  </si>
  <si>
    <t>Tipo A12</t>
  </si>
  <si>
    <t>Tipo A13</t>
  </si>
  <si>
    <t>Tipo A14</t>
  </si>
  <si>
    <t>Tipo A15</t>
  </si>
  <si>
    <t>Tipo A16</t>
  </si>
  <si>
    <t>Mamparas tipo M16</t>
  </si>
  <si>
    <t>Mamparas tipo M17</t>
  </si>
  <si>
    <t>7.35</t>
  </si>
  <si>
    <t>7.36</t>
  </si>
  <si>
    <t>Tipo C1 - 100x215</t>
  </si>
  <si>
    <t>7.37</t>
  </si>
  <si>
    <t>7.38</t>
  </si>
  <si>
    <t>7.39</t>
  </si>
  <si>
    <t>7.40</t>
  </si>
  <si>
    <t>7.41</t>
  </si>
  <si>
    <t>7.42</t>
  </si>
  <si>
    <t>7.43</t>
  </si>
  <si>
    <t>Mesadas - con bachas y pileta</t>
  </si>
  <si>
    <t>Sistema de extracción cocina</t>
  </si>
  <si>
    <t>Orsogril - baño de discapacitado</t>
  </si>
  <si>
    <t>10.1.1</t>
  </si>
  <si>
    <t>Tablero Principal</t>
  </si>
  <si>
    <t>10.1.2</t>
  </si>
  <si>
    <t>10.1.3</t>
  </si>
  <si>
    <t>Tablero Bancos de Prueba</t>
  </si>
  <si>
    <t>10.1.4</t>
  </si>
  <si>
    <t>Tablero Energía Segura</t>
  </si>
  <si>
    <t>Canalizaciones</t>
  </si>
  <si>
    <t>10.2.1</t>
  </si>
  <si>
    <t>Bandejas 400x65 y accesorios</t>
  </si>
  <si>
    <t>Bandejas 300x65 y accesorios</t>
  </si>
  <si>
    <t>10.2.2</t>
  </si>
  <si>
    <t>10.2.3</t>
  </si>
  <si>
    <t>Bandejas 200x65 y accesorios</t>
  </si>
  <si>
    <t>Bandejas 100x65 y accesorios</t>
  </si>
  <si>
    <t>Conductores</t>
  </si>
  <si>
    <t>10.3.1</t>
  </si>
  <si>
    <t>10.3.2</t>
  </si>
  <si>
    <t>10.3.3</t>
  </si>
  <si>
    <t>Fuerza motriz</t>
  </si>
  <si>
    <t>10.4.1</t>
  </si>
  <si>
    <t>10.4.2</t>
  </si>
  <si>
    <t>10.4.3</t>
  </si>
  <si>
    <t>Caja de piso</t>
  </si>
  <si>
    <t>Tomacorrientes en general</t>
  </si>
  <si>
    <t>Tomacorrientes con corte bipolar</t>
  </si>
  <si>
    <t>10.5.2</t>
  </si>
  <si>
    <t>10.5.3</t>
  </si>
  <si>
    <t>10.5.4</t>
  </si>
  <si>
    <t>10.5.5</t>
  </si>
  <si>
    <t>10.8</t>
  </si>
  <si>
    <t>Cableado de Red</t>
  </si>
  <si>
    <t>Armado y certificación</t>
  </si>
  <si>
    <t>10.9</t>
  </si>
  <si>
    <t>Cableado de Fibra óptica</t>
  </si>
  <si>
    <t>Energía Segura</t>
  </si>
  <si>
    <t>10.10</t>
  </si>
  <si>
    <t>10.10.1</t>
  </si>
  <si>
    <t>10.11</t>
  </si>
  <si>
    <t>Suministro de Sistemas de Aire Acondicionado Multisplit VRV Inverter</t>
  </si>
  <si>
    <t>Instalación de Sistema de AA tipo VRV</t>
  </si>
  <si>
    <t>Renovación de Aire</t>
  </si>
  <si>
    <t>Suministro de equipos Split de pared</t>
  </si>
  <si>
    <t>11.5</t>
  </si>
  <si>
    <t>Rejillas de aluminio pintadas semi mate 10x20</t>
  </si>
  <si>
    <t>Rejillas de aluminio pintadas semi mate 17x17</t>
  </si>
  <si>
    <t>Sum. E instalación de Medidas Anti-incendio</t>
  </si>
  <si>
    <t>12.1.1</t>
  </si>
  <si>
    <t>12.1.2</t>
  </si>
  <si>
    <t>12.1.3</t>
  </si>
  <si>
    <t>12.2</t>
  </si>
  <si>
    <t>13.3</t>
  </si>
  <si>
    <t>13.4</t>
  </si>
  <si>
    <t>13.5</t>
  </si>
  <si>
    <t>Pintura de pizarrón</t>
  </si>
  <si>
    <t>Estanterías metálicas</t>
  </si>
  <si>
    <t>14.1.1</t>
  </si>
  <si>
    <t>Estanterías móviles</t>
  </si>
  <si>
    <t>14.1.2</t>
  </si>
  <si>
    <t>Estanterías fijas</t>
  </si>
  <si>
    <t>Bancos de hierro y madera</t>
  </si>
  <si>
    <t>Estante de hierro y madera</t>
  </si>
  <si>
    <t>Barra de hierro y madera</t>
  </si>
  <si>
    <t>14.6</t>
  </si>
  <si>
    <t>Lockers</t>
  </si>
  <si>
    <t>14.7</t>
  </si>
  <si>
    <t>Baranda de Emergencia de escalera</t>
  </si>
  <si>
    <t>14.8</t>
  </si>
  <si>
    <t>Bandas antideslizantes</t>
  </si>
  <si>
    <t>14.9</t>
  </si>
  <si>
    <t>Cortinas</t>
  </si>
  <si>
    <t>14.11</t>
  </si>
  <si>
    <t>Planos conforme a obra</t>
  </si>
  <si>
    <t>10.2.5</t>
  </si>
  <si>
    <t>Canalización de caños</t>
  </si>
  <si>
    <t>10.2.5.1</t>
  </si>
  <si>
    <t>10.2.5.2</t>
  </si>
  <si>
    <t>Canalización aparente</t>
  </si>
  <si>
    <t>Canalización embutida</t>
  </si>
  <si>
    <t>10.2.4</t>
  </si>
  <si>
    <t>4.14</t>
  </si>
  <si>
    <r>
      <t xml:space="preserve">Licitación: </t>
    </r>
    <r>
      <rPr>
        <b/>
        <sz val="16"/>
        <color indexed="10"/>
        <rFont val="Arial"/>
        <family val="2"/>
      </rPr>
      <t xml:space="preserve">PN 9.412 </t>
    </r>
    <r>
      <rPr>
        <b/>
        <sz val="16"/>
        <rFont val="Arial"/>
        <family val="2"/>
      </rPr>
      <t xml:space="preserve">  -   Obra: </t>
    </r>
    <r>
      <rPr>
        <b/>
        <sz val="16"/>
        <color indexed="10"/>
        <rFont val="Arial"/>
        <family val="2"/>
      </rPr>
      <t>ACONDICIONAMIENTO 1er PISO ALMACÉN CENTRAL</t>
    </r>
  </si>
  <si>
    <t>RETIRO Y DEMOLICIONES</t>
  </si>
  <si>
    <t>Tapeado de vanos en fachada</t>
  </si>
  <si>
    <t>Tabique de Yeso con montantes de 70 mm</t>
  </si>
  <si>
    <t>Tabique de Yeso con perflería de 100 mm y aislación</t>
  </si>
  <si>
    <t>Yabique de Yeso resistente al fuego con doble solera de 70 mm y aislación</t>
  </si>
  <si>
    <t>Tabique de Yeso verde con perfilería de 100 mm</t>
  </si>
  <si>
    <t>Tabique de Yeso verde con perfilería de 100 mm y aislación</t>
  </si>
  <si>
    <t>Aplacado de Yeso con perfil omega</t>
  </si>
  <si>
    <t>Aplacado de Yeso con soleras y montante</t>
  </si>
  <si>
    <t>Muro de Ticholo revocado</t>
  </si>
  <si>
    <t>Escalones Salida de Emergencia</t>
  </si>
  <si>
    <t>Suministro y Colocación Piso técnico (incluye desperdicio)</t>
  </si>
  <si>
    <t>Columnas de bajada a puestos de trabajo con estructura</t>
  </si>
  <si>
    <t>Cielorraso desmontable inspeccionable</t>
  </si>
  <si>
    <t>Cielorraso yeso junta tomada</t>
  </si>
  <si>
    <t>4.15</t>
  </si>
  <si>
    <t>4.16</t>
  </si>
  <si>
    <t>4.17</t>
  </si>
  <si>
    <t>4.18</t>
  </si>
  <si>
    <t>4.19</t>
  </si>
  <si>
    <t>4.20</t>
  </si>
  <si>
    <t>Placas Decorativas de Yeso</t>
  </si>
  <si>
    <t>4.17.1</t>
  </si>
  <si>
    <t>4.17.2</t>
  </si>
  <si>
    <t>Registros 30 x 30 cm</t>
  </si>
  <si>
    <t>Sistema de extracción baños</t>
  </si>
  <si>
    <t>ESTRUCTURA</t>
  </si>
  <si>
    <t>CONSTRUCCIÓN</t>
  </si>
  <si>
    <t>REVOQUES, REPARACIÓN DE HORMIGÓN, ANTEPECHOS Y MOCHETAS</t>
  </si>
  <si>
    <t>Revoques exteriores -antepechos, mochetas, etc.</t>
  </si>
  <si>
    <t>REVESTIMIENTOS</t>
  </si>
  <si>
    <t>Paredes</t>
  </si>
  <si>
    <t>Baño - blanco con guarda</t>
  </si>
  <si>
    <t>Baño - color con guarda</t>
  </si>
  <si>
    <t>6.1.3</t>
  </si>
  <si>
    <t>Perfil terminación U de Aluminio</t>
  </si>
  <si>
    <t>Pisos</t>
  </si>
  <si>
    <t>Terminación de madera sobre tabiques bajos de yeso</t>
  </si>
  <si>
    <t>CARPINTERÍA DE ALUMINIO Y MADERA</t>
  </si>
  <si>
    <t>Tipo A08</t>
  </si>
  <si>
    <t>Tipo A09</t>
  </si>
  <si>
    <t>Mampara Tipo M1</t>
  </si>
  <si>
    <t>Mampara Tipo M2</t>
  </si>
  <si>
    <t>Mampara Tipo M3</t>
  </si>
  <si>
    <t>Mampara Tipo M4</t>
  </si>
  <si>
    <t>Mampara Tipo M5</t>
  </si>
  <si>
    <t>Mampara Tipo M6</t>
  </si>
  <si>
    <t>Mampara Tipo M7</t>
  </si>
  <si>
    <t>Mampara Tipo M8</t>
  </si>
  <si>
    <t>Mampara Tipo M9</t>
  </si>
  <si>
    <t>Mampara Tipo M10</t>
  </si>
  <si>
    <t>Mampara Tipo M11</t>
  </si>
  <si>
    <t>Mampara Tipo M12</t>
  </si>
  <si>
    <t>Mampara Tipo M13</t>
  </si>
  <si>
    <t>Mampara Tipo M14</t>
  </si>
  <si>
    <t>Mampara Tipo M15</t>
  </si>
  <si>
    <t>7.32.1</t>
  </si>
  <si>
    <t>7.32.2</t>
  </si>
  <si>
    <t>Tipo C2 - 100x215</t>
  </si>
  <si>
    <t>Tipo C3 - 174x215</t>
  </si>
  <si>
    <t>Tipo C4 - 110x215</t>
  </si>
  <si>
    <t>Tipo C5 - 120x215</t>
  </si>
  <si>
    <t xml:space="preserve">Tipo C6 - 90x215 </t>
  </si>
  <si>
    <t xml:space="preserve">Tipo C7 - 196x215 </t>
  </si>
  <si>
    <t xml:space="preserve">Tipo C8 - 120x215 </t>
  </si>
  <si>
    <t xml:space="preserve">Tipo C9 - 160x215 </t>
  </si>
  <si>
    <t>Mueble cocina - Tipo C10</t>
  </si>
  <si>
    <t>Puerta Corta Fuego - Tipo PCF 01</t>
  </si>
  <si>
    <t>ACCESORIOS, ARTEFACTOS, GRIFERÍA, ETC</t>
  </si>
  <si>
    <t>Inodoros con mochila y asientos</t>
  </si>
  <si>
    <t>Lavatorio accesible</t>
  </si>
  <si>
    <t>Inodoro accesible  con mochila y asiento de madera</t>
  </si>
  <si>
    <t>Mesada Cocina con piletas</t>
  </si>
  <si>
    <t>8.14.1</t>
  </si>
  <si>
    <t>8.14.2</t>
  </si>
  <si>
    <t>8.14.3</t>
  </si>
  <si>
    <t>Papeleras tipo cubo</t>
  </si>
  <si>
    <t>Papelera de adosar</t>
  </si>
  <si>
    <t>Basura cocina con tapa</t>
  </si>
  <si>
    <t>Taburetes</t>
  </si>
  <si>
    <t>INSTALACIÓN SANITARIA</t>
  </si>
  <si>
    <t>9.2.3</t>
  </si>
  <si>
    <t>9.2.4</t>
  </si>
  <si>
    <t>INSTALACIÓN ELÉCTRICA</t>
  </si>
  <si>
    <t>Tableros Secundarios</t>
  </si>
  <si>
    <t>Conductores para luminarias</t>
  </si>
  <si>
    <t>Conductores para fuerza motriz</t>
  </si>
  <si>
    <t>Conductores para tableros</t>
  </si>
  <si>
    <t>Luminaria Tipo L1</t>
  </si>
  <si>
    <t>Luminaria Tipo L2</t>
  </si>
  <si>
    <t>Luminaria Tipo L3</t>
  </si>
  <si>
    <t>Luminaria Tipo L4</t>
  </si>
  <si>
    <t>Datos</t>
  </si>
  <si>
    <t>Suministro y Colocación de Racks</t>
  </si>
  <si>
    <t>Suministro y Colocación de UPS</t>
  </si>
  <si>
    <t>SISTEMA DE AIRE ACONDICIONADO</t>
  </si>
  <si>
    <t>Suministro e Instalación de Sistemas de AA</t>
  </si>
  <si>
    <t>Mantenimiento de Sistemas de AA</t>
  </si>
  <si>
    <t>MEDIDAS SISTEMA ANTI-INCENDIO</t>
  </si>
  <si>
    <t>12.3</t>
  </si>
  <si>
    <t>PINTURA</t>
  </si>
  <si>
    <t>Mampostería, tabiquería, cielorraso, cenefas, etc.</t>
  </si>
  <si>
    <t>SUMINISTRO Y COLOCACIÓN</t>
  </si>
  <si>
    <t>14.2.1</t>
  </si>
  <si>
    <t>14.2.2</t>
  </si>
  <si>
    <t>14.2.3</t>
  </si>
  <si>
    <t>14.2.4</t>
  </si>
  <si>
    <t>14.2.5</t>
  </si>
  <si>
    <t>Cuadro con Plano de Ubicación en Acceso</t>
  </si>
  <si>
    <t>14.5.1</t>
  </si>
  <si>
    <t>14.5.2</t>
  </si>
  <si>
    <t>Lockers 9 módulos</t>
  </si>
  <si>
    <t>Lockers 6 módulos</t>
  </si>
  <si>
    <t>14.9.1</t>
  </si>
  <si>
    <t>14.9.2</t>
  </si>
  <si>
    <t>14.9.3</t>
  </si>
  <si>
    <t>14.9.4</t>
  </si>
  <si>
    <t>14.9.5</t>
  </si>
  <si>
    <t>14.9.6</t>
  </si>
  <si>
    <t>14.9.7</t>
  </si>
  <si>
    <t>14.9.8</t>
  </si>
  <si>
    <t>14.9.9</t>
  </si>
  <si>
    <t>14.9.10</t>
  </si>
  <si>
    <t>Tipo A</t>
  </si>
  <si>
    <t>Tipo B</t>
  </si>
  <si>
    <t>Tipo C</t>
  </si>
  <si>
    <t>Tipo D</t>
  </si>
  <si>
    <t>Tipo E</t>
  </si>
  <si>
    <t>Tipo F</t>
  </si>
  <si>
    <t>Tipo G</t>
  </si>
  <si>
    <t>Tipo H</t>
  </si>
  <si>
    <t>Tipo I</t>
  </si>
  <si>
    <t>Black Out</t>
  </si>
  <si>
    <t>Cuadro A: Estructura final de precios</t>
  </si>
  <si>
    <t>Cuadro B: Listado de Rubros</t>
  </si>
  <si>
    <t>EMPRESA "X"</t>
  </si>
  <si>
    <t>Total Suma de Rubros</t>
  </si>
  <si>
    <r>
      <rPr>
        <b/>
        <i/>
        <sz val="12"/>
        <color indexed="10"/>
        <rFont val="Arial"/>
        <family val="2"/>
      </rPr>
      <t>12%</t>
    </r>
    <r>
      <rPr>
        <i/>
        <sz val="12"/>
        <rFont val="Arial"/>
        <family val="2"/>
      </rPr>
      <t>=Imprevistos de Obra (Total suma de rubros x 0.12)</t>
    </r>
  </si>
  <si>
    <t>SUBTOTAL= Suma de rubros + 12% Imprevistos</t>
  </si>
  <si>
    <t>I.V.A.= (Sub Total) x 22%</t>
  </si>
  <si>
    <t>PRECIO TOTAL= Sub total + I.V.A.</t>
  </si>
  <si>
    <t>Monto de Leyes sociales (Total de Monto M. De O. x 0.7276)</t>
  </si>
  <si>
    <r>
      <t xml:space="preserve">12% </t>
    </r>
    <r>
      <rPr>
        <i/>
        <sz val="12"/>
        <rFont val="Arial"/>
        <family val="2"/>
      </rPr>
      <t>Imprevistos Leyes Sociales (Monto de Leyes Sociales x 0.12)</t>
    </r>
  </si>
  <si>
    <t>PRECIO GLOBAL= Precio total + Monto de Leyes Sociales + 12% Imprevistos de Leyes Sociales</t>
  </si>
  <si>
    <t>9.3</t>
  </si>
  <si>
    <t>Equipos de Bombeo</t>
  </si>
  <si>
    <t>9.3.1</t>
  </si>
  <si>
    <t>Suministro e instalación de Bombas</t>
  </si>
  <si>
    <t>Retiro de cañería existente</t>
  </si>
  <si>
    <t>Cañerías y piezas</t>
  </si>
  <si>
    <t>Suministro y colocación de cañería HG 1''</t>
  </si>
  <si>
    <t>Suministro y colocación de controladores de nivel</t>
  </si>
  <si>
    <t>Suministro y colocación de tablero de automatismo</t>
  </si>
  <si>
    <t>Mantenimiento de equipos</t>
  </si>
  <si>
    <t>9.3.2</t>
  </si>
  <si>
    <t>9.3.3</t>
  </si>
  <si>
    <t>9.3.3.1</t>
  </si>
  <si>
    <t>Suministro y colocación de cañería PPTF 1''</t>
  </si>
  <si>
    <t>9.3.3.2</t>
  </si>
  <si>
    <t>9.3.4</t>
  </si>
  <si>
    <t>9.3.5</t>
  </si>
  <si>
    <t>9.3.6</t>
  </si>
  <si>
    <t>8.21</t>
  </si>
  <si>
    <t>Mingitorios antuivandálicos</t>
  </si>
  <si>
    <t>14.2.6</t>
  </si>
  <si>
    <t>Puerta de Hierro en Acceso Principal</t>
  </si>
  <si>
    <t>4.21</t>
  </si>
  <si>
    <t>4.21.1</t>
  </si>
  <si>
    <t>4.21.2</t>
  </si>
  <si>
    <t>Tapas de Inspección marco oculto - cielorraso</t>
  </si>
  <si>
    <t>Tapa de Inspección 60 x 60 cm</t>
  </si>
  <si>
    <t>Tapa de Inspección 60 x 120 cm</t>
  </si>
  <si>
    <t>12.2.1</t>
  </si>
  <si>
    <t>Sistema de rociadores - OPCIONAL</t>
  </si>
  <si>
    <t>Caño de Acero diámetro nominal 25 mm - OPCIONAL</t>
  </si>
  <si>
    <t>Caño de Acero diámetro nominal 50 mm - OPCIONAL</t>
  </si>
  <si>
    <t>Caño de acero diámetro nominal 80 mm - OPCIONAL</t>
  </si>
  <si>
    <t>Rociadores con embellecedor - OPCIONAL</t>
  </si>
  <si>
    <t>12.1.1.1</t>
  </si>
  <si>
    <t>12.1.1.2</t>
  </si>
  <si>
    <t>12.1.1.3</t>
  </si>
  <si>
    <t>12.1.1.4</t>
  </si>
  <si>
    <t>10.5.1.1</t>
  </si>
  <si>
    <t>10.5.1.2</t>
  </si>
  <si>
    <t>10.5.1.3</t>
  </si>
  <si>
    <t>10.5.1.4</t>
  </si>
  <si>
    <t>Sistema de control</t>
  </si>
  <si>
    <t>Interruptores de encendido - OPCIONAL</t>
  </si>
  <si>
    <t>Sesores de presencia - OPCIONAL</t>
  </si>
  <si>
    <t>Reloj horario - OPCIONAL</t>
  </si>
  <si>
    <t>10.5.6</t>
  </si>
  <si>
    <t>10.5.7</t>
  </si>
  <si>
    <t>10.5.8</t>
  </si>
  <si>
    <t>Luminaria L5</t>
  </si>
  <si>
    <t>Luminaria L6 - OPCIONAL</t>
  </si>
  <si>
    <t>Tubos LED - OPCIONAL</t>
  </si>
  <si>
    <t>Mantenimiento de Sistemas Anti incendio - OPCIONAL</t>
  </si>
  <si>
    <t>ILUMINACIÓN Y CONTROL</t>
  </si>
  <si>
    <t>Comando</t>
  </si>
  <si>
    <t>Bocas de Incendio Equipadas - OPCIONAL</t>
  </si>
  <si>
    <t>Cuadro A: Estructura final de precios - OPCIONALES</t>
  </si>
</sst>
</file>

<file path=xl/styles.xml><?xml version="1.0" encoding="utf-8"?>
<styleSheet xmlns="http://schemas.openxmlformats.org/spreadsheetml/2006/main">
  <numFmts count="4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0.0000"/>
    <numFmt numFmtId="184" formatCode="0.000"/>
    <numFmt numFmtId="185" formatCode="&quot;$&quot;\ #,##0.00"/>
    <numFmt numFmtId="186" formatCode="&quot;$&quot;\ #,##0.0"/>
    <numFmt numFmtId="187" formatCode="&quot;$&quot;\ #,##0"/>
    <numFmt numFmtId="188" formatCode="0.0%"/>
    <numFmt numFmtId="189" formatCode="0.000%"/>
    <numFmt numFmtId="190" formatCode="0.00000"/>
    <numFmt numFmtId="191" formatCode="&quot;$U&quot;\ #,##0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000000"/>
    <numFmt numFmtId="196" formatCode="0.000000"/>
    <numFmt numFmtId="197" formatCode="_(* #,##0.0_);_(* \(#,##0.0\);_(* &quot;-&quot;?_);_(@_)"/>
    <numFmt numFmtId="198" formatCode="#,##0.0000"/>
  </numFmts>
  <fonts count="72">
    <font>
      <sz val="10"/>
      <name val="Arial"/>
      <family val="0"/>
    </font>
    <font>
      <i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sz val="16"/>
      <color indexed="10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10"/>
      <name val="Calibri"/>
      <family val="2"/>
    </font>
    <font>
      <sz val="12"/>
      <color indexed="2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u val="single"/>
      <sz val="12"/>
      <color rgb="FFFF0000"/>
      <name val="Calibri"/>
      <family val="2"/>
    </font>
    <font>
      <b/>
      <i/>
      <sz val="12"/>
      <color rgb="FFFF0000"/>
      <name val="Arial"/>
      <family val="2"/>
    </font>
    <font>
      <sz val="12"/>
      <color theme="1" tint="0.49998000264167786"/>
      <name val="Arial"/>
      <family val="2"/>
    </font>
    <font>
      <i/>
      <sz val="12"/>
      <color theme="1" tint="0.49998000264167786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u val="single"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43" fontId="6" fillId="33" borderId="0" xfId="49" applyFont="1" applyFill="1" applyBorder="1" applyAlignment="1">
      <alignment horizontal="center" vertical="center"/>
    </xf>
    <xf numFmtId="194" fontId="6" fillId="33" borderId="0" xfId="49" applyNumberFormat="1" applyFont="1" applyFill="1" applyBorder="1" applyAlignment="1">
      <alignment horizontal="center" vertical="center"/>
    </xf>
    <xf numFmtId="194" fontId="7" fillId="33" borderId="0" xfId="49" applyNumberFormat="1" applyFont="1" applyFill="1" applyBorder="1" applyAlignment="1">
      <alignment horizontal="center" vertical="center" wrapText="1"/>
    </xf>
    <xf numFmtId="194" fontId="8" fillId="33" borderId="0" xfId="49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43" fontId="6" fillId="34" borderId="10" xfId="49" applyFont="1" applyFill="1" applyBorder="1" applyAlignment="1">
      <alignment horizontal="center" vertical="center"/>
    </xf>
    <xf numFmtId="9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43" fontId="9" fillId="33" borderId="0" xfId="49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194" fontId="9" fillId="33" borderId="0" xfId="49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center" vertical="center"/>
    </xf>
    <xf numFmtId="9" fontId="6" fillId="36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185" fontId="15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9" fontId="6" fillId="34" borderId="14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/>
    </xf>
    <xf numFmtId="9" fontId="63" fillId="34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justify" vertical="center"/>
    </xf>
    <xf numFmtId="0" fontId="10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/>
    </xf>
    <xf numFmtId="0" fontId="10" fillId="33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9" fontId="6" fillId="36" borderId="14" xfId="0" applyNumberFormat="1" applyFont="1" applyFill="1" applyBorder="1" applyAlignment="1">
      <alignment horizontal="center" vertical="center"/>
    </xf>
    <xf numFmtId="194" fontId="8" fillId="0" borderId="0" xfId="49" applyNumberFormat="1" applyFont="1" applyFill="1" applyBorder="1" applyAlignment="1">
      <alignment horizontal="center" vertical="center" wrapText="1"/>
    </xf>
    <xf numFmtId="194" fontId="7" fillId="0" borderId="0" xfId="49" applyNumberFormat="1" applyFont="1" applyFill="1" applyBorder="1" applyAlignment="1">
      <alignment horizontal="center" vertical="center" wrapText="1"/>
    </xf>
    <xf numFmtId="43" fontId="7" fillId="33" borderId="0" xfId="4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Border="1" applyAlignment="1">
      <alignment horizontal="right" vertical="center"/>
    </xf>
    <xf numFmtId="4" fontId="6" fillId="34" borderId="10" xfId="49" applyNumberFormat="1" applyFont="1" applyFill="1" applyBorder="1" applyAlignment="1">
      <alignment horizontal="right" vertical="center"/>
    </xf>
    <xf numFmtId="4" fontId="6" fillId="0" borderId="10" xfId="49" applyNumberFormat="1" applyFont="1" applyFill="1" applyBorder="1" applyAlignment="1">
      <alignment horizontal="right" vertical="center"/>
    </xf>
    <xf numFmtId="4" fontId="6" fillId="35" borderId="10" xfId="49" applyNumberFormat="1" applyFont="1" applyFill="1" applyBorder="1" applyAlignment="1">
      <alignment horizontal="right" vertical="center"/>
    </xf>
    <xf numFmtId="4" fontId="6" fillId="13" borderId="10" xfId="49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4" fillId="34" borderId="10" xfId="0" applyNumberFormat="1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justify" vertical="center"/>
    </xf>
    <xf numFmtId="0" fontId="19" fillId="35" borderId="10" xfId="0" applyFont="1" applyFill="1" applyBorder="1" applyAlignment="1">
      <alignment vertical="center"/>
    </xf>
    <xf numFmtId="9" fontId="6" fillId="35" borderId="14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justify" vertical="center"/>
    </xf>
    <xf numFmtId="4" fontId="7" fillId="35" borderId="10" xfId="0" applyNumberFormat="1" applyFont="1" applyFill="1" applyBorder="1" applyAlignment="1">
      <alignment horizontal="right" vertical="center"/>
    </xf>
    <xf numFmtId="9" fontId="7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9" fontId="6" fillId="33" borderId="10" xfId="0" applyNumberFormat="1" applyFont="1" applyFill="1" applyBorder="1" applyAlignment="1">
      <alignment horizontal="center" vertical="center"/>
    </xf>
    <xf numFmtId="194" fontId="9" fillId="0" borderId="0" xfId="49" applyNumberFormat="1" applyFont="1" applyFill="1" applyBorder="1" applyAlignment="1">
      <alignment horizontal="center" vertical="center"/>
    </xf>
    <xf numFmtId="194" fontId="12" fillId="0" borderId="0" xfId="49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3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0" xfId="49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185" fontId="15" fillId="0" borderId="0" xfId="49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right" vertical="center"/>
    </xf>
    <xf numFmtId="2" fontId="8" fillId="33" borderId="11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4" fontId="6" fillId="0" borderId="14" xfId="49" applyNumberFormat="1" applyFont="1" applyBorder="1" applyAlignment="1">
      <alignment horizontal="right" vertical="center"/>
    </xf>
    <xf numFmtId="4" fontId="6" fillId="0" borderId="14" xfId="49" applyNumberFormat="1" applyFont="1" applyFill="1" applyBorder="1" applyAlignment="1">
      <alignment horizontal="right" vertical="center"/>
    </xf>
    <xf numFmtId="0" fontId="65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43" fontId="7" fillId="33" borderId="13" xfId="49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94" fontId="7" fillId="33" borderId="18" xfId="49" applyNumberFormat="1" applyFont="1" applyFill="1" applyBorder="1" applyAlignment="1">
      <alignment horizontal="center" vertical="center" wrapText="1"/>
    </xf>
    <xf numFmtId="166" fontId="7" fillId="0" borderId="10" xfId="49" applyNumberFormat="1" applyFont="1" applyFill="1" applyBorder="1" applyAlignment="1">
      <alignment horizontal="center" vertical="center" wrapText="1"/>
    </xf>
    <xf numFmtId="166" fontId="7" fillId="0" borderId="14" xfId="49" applyNumberFormat="1" applyFont="1" applyFill="1" applyBorder="1" applyAlignment="1">
      <alignment horizontal="center" vertical="center" wrapText="1"/>
    </xf>
    <xf numFmtId="166" fontId="66" fillId="33" borderId="10" xfId="49" applyNumberFormat="1" applyFont="1" applyFill="1" applyBorder="1" applyAlignment="1">
      <alignment horizontal="center" vertical="center" wrapText="1"/>
    </xf>
    <xf numFmtId="4" fontId="6" fillId="13" borderId="14" xfId="49" applyNumberFormat="1" applyFont="1" applyFill="1" applyBorder="1" applyAlignment="1">
      <alignment horizontal="right" vertical="center"/>
    </xf>
    <xf numFmtId="4" fontId="6" fillId="13" borderId="10" xfId="49" applyNumberFormat="1" applyFont="1" applyFill="1" applyBorder="1" applyAlignment="1">
      <alignment horizontal="center" vertical="center"/>
    </xf>
    <xf numFmtId="4" fontId="7" fillId="13" borderId="10" xfId="49" applyNumberFormat="1" applyFont="1" applyFill="1" applyBorder="1" applyAlignment="1">
      <alignment horizontal="right" vertical="center"/>
    </xf>
    <xf numFmtId="9" fontId="6" fillId="13" borderId="14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4" fontId="67" fillId="13" borderId="10" xfId="49" applyNumberFormat="1" applyFont="1" applyFill="1" applyBorder="1" applyAlignment="1">
      <alignment horizontal="right" vertical="center"/>
    </xf>
    <xf numFmtId="4" fontId="67" fillId="0" borderId="10" xfId="0" applyNumberFormat="1" applyFont="1" applyBorder="1" applyAlignment="1">
      <alignment horizontal="right" vertical="center"/>
    </xf>
    <xf numFmtId="9" fontId="67" fillId="0" borderId="10" xfId="0" applyNumberFormat="1" applyFont="1" applyBorder="1" applyAlignment="1">
      <alignment horizontal="center" vertical="center"/>
    </xf>
    <xf numFmtId="9" fontId="67" fillId="13" borderId="14" xfId="0" applyNumberFormat="1" applyFont="1" applyFill="1" applyBorder="1" applyAlignment="1">
      <alignment horizontal="center" vertical="center"/>
    </xf>
    <xf numFmtId="4" fontId="67" fillId="0" borderId="10" xfId="49" applyNumberFormat="1" applyFont="1" applyFill="1" applyBorder="1" applyAlignment="1">
      <alignment horizontal="right" vertical="center"/>
    </xf>
    <xf numFmtId="4" fontId="67" fillId="0" borderId="10" xfId="49" applyNumberFormat="1" applyFont="1" applyBorder="1" applyAlignment="1">
      <alignment horizontal="right" vertical="center"/>
    </xf>
    <xf numFmtId="2" fontId="67" fillId="0" borderId="10" xfId="0" applyNumberFormat="1" applyFont="1" applyFill="1" applyBorder="1" applyAlignment="1">
      <alignment horizontal="center" vertical="center"/>
    </xf>
    <xf numFmtId="9" fontId="67" fillId="0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2" fontId="68" fillId="35" borderId="10" xfId="0" applyNumberFormat="1" applyFont="1" applyFill="1" applyBorder="1" applyAlignment="1">
      <alignment horizontal="center" vertical="center"/>
    </xf>
    <xf numFmtId="4" fontId="68" fillId="35" borderId="10" xfId="49" applyNumberFormat="1" applyFont="1" applyFill="1" applyBorder="1" applyAlignment="1">
      <alignment horizontal="right" vertical="center"/>
    </xf>
    <xf numFmtId="4" fontId="68" fillId="35" borderId="10" xfId="0" applyNumberFormat="1" applyFont="1" applyFill="1" applyBorder="1" applyAlignment="1">
      <alignment horizontal="right" vertical="center"/>
    </xf>
    <xf numFmtId="9" fontId="68" fillId="35" borderId="10" xfId="0" applyNumberFormat="1" applyFont="1" applyFill="1" applyBorder="1" applyAlignment="1">
      <alignment horizontal="center" vertical="center"/>
    </xf>
    <xf numFmtId="9" fontId="67" fillId="35" borderId="14" xfId="0" applyNumberFormat="1" applyFont="1" applyFill="1" applyBorder="1" applyAlignment="1">
      <alignment horizontal="center" vertical="center"/>
    </xf>
    <xf numFmtId="4" fontId="67" fillId="35" borderId="10" xfId="49" applyNumberFormat="1" applyFont="1" applyFill="1" applyBorder="1" applyAlignment="1">
      <alignment horizontal="right" vertical="center"/>
    </xf>
    <xf numFmtId="2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justify" vertical="center"/>
    </xf>
    <xf numFmtId="9" fontId="69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right" vertical="center"/>
    </xf>
    <xf numFmtId="4" fontId="69" fillId="0" borderId="10" xfId="49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justify" vertical="center"/>
    </xf>
    <xf numFmtId="0" fontId="71" fillId="35" borderId="10" xfId="0" applyFont="1" applyFill="1" applyBorder="1" applyAlignment="1">
      <alignment horizontal="justify" vertical="center"/>
    </xf>
    <xf numFmtId="2" fontId="7" fillId="33" borderId="10" xfId="0" applyNumberFormat="1" applyFont="1" applyFill="1" applyBorder="1" applyAlignment="1">
      <alignment horizontal="center" vertical="center"/>
    </xf>
    <xf numFmtId="9" fontId="66" fillId="33" borderId="10" xfId="55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9" fontId="66" fillId="0" borderId="0" xfId="55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7" fillId="13" borderId="20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277"/>
  <sheetViews>
    <sheetView showGridLines="0"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59" sqref="H259:J259"/>
    </sheetView>
  </sheetViews>
  <sheetFormatPr defaultColWidth="16.00390625" defaultRowHeight="12.75"/>
  <cols>
    <col min="1" max="1" width="12.421875" style="2" bestFit="1" customWidth="1"/>
    <col min="2" max="2" width="68.421875" style="3" customWidth="1"/>
    <col min="3" max="3" width="14.00390625" style="2" customWidth="1"/>
    <col min="4" max="4" width="11.57421875" style="2" bestFit="1" customWidth="1"/>
    <col min="5" max="5" width="15.421875" style="4" customWidth="1"/>
    <col min="6" max="6" width="18.28125" style="5" bestFit="1" customWidth="1"/>
    <col min="7" max="8" width="16.00390625" style="2" customWidth="1"/>
    <col min="9" max="10" width="20.8515625" style="2" bestFit="1" customWidth="1"/>
    <col min="11" max="192" width="16.00390625" style="26" customWidth="1"/>
    <col min="193" max="16384" width="16.00390625" style="1" customWidth="1"/>
  </cols>
  <sheetData>
    <row r="1" spans="1:10" ht="36.75" customHeight="1">
      <c r="A1" s="159" t="s">
        <v>449</v>
      </c>
      <c r="B1" s="160"/>
      <c r="C1" s="153" t="s">
        <v>450</v>
      </c>
      <c r="D1" s="154"/>
      <c r="E1" s="154"/>
      <c r="F1" s="154"/>
      <c r="G1" s="154"/>
      <c r="H1" s="154"/>
      <c r="I1" s="155"/>
      <c r="J1" s="27"/>
    </row>
    <row r="2" spans="1:10" ht="16.5" customHeight="1" thickBot="1">
      <c r="A2" s="161"/>
      <c r="B2" s="162"/>
      <c r="C2" s="156"/>
      <c r="D2" s="157"/>
      <c r="E2" s="157"/>
      <c r="F2" s="157"/>
      <c r="G2" s="157"/>
      <c r="H2" s="157"/>
      <c r="I2" s="158"/>
      <c r="J2" s="104">
        <v>0.7276</v>
      </c>
    </row>
    <row r="3" spans="1:10" ht="60.75" thickBot="1">
      <c r="A3" s="151" t="s">
        <v>314</v>
      </c>
      <c r="B3" s="152"/>
      <c r="C3" s="105" t="s">
        <v>2</v>
      </c>
      <c r="D3" s="107" t="s">
        <v>3</v>
      </c>
      <c r="E3" s="106" t="s">
        <v>51</v>
      </c>
      <c r="F3" s="108" t="s">
        <v>50</v>
      </c>
      <c r="G3" s="30" t="s">
        <v>110</v>
      </c>
      <c r="H3" s="107" t="s">
        <v>111</v>
      </c>
      <c r="I3" s="30" t="s">
        <v>48</v>
      </c>
      <c r="J3" s="107" t="s">
        <v>49</v>
      </c>
    </row>
    <row r="4" spans="1:10" ht="24" customHeight="1">
      <c r="A4" s="100">
        <v>1</v>
      </c>
      <c r="B4" s="46" t="s">
        <v>205</v>
      </c>
      <c r="C4" s="47" t="s">
        <v>15</v>
      </c>
      <c r="D4" s="101">
        <v>1</v>
      </c>
      <c r="E4" s="112"/>
      <c r="F4" s="102">
        <f>+E4*D4</f>
        <v>0</v>
      </c>
      <c r="G4" s="48">
        <v>0.2</v>
      </c>
      <c r="H4" s="115"/>
      <c r="I4" s="103">
        <f>+F4*H4</f>
        <v>0</v>
      </c>
      <c r="J4" s="102">
        <f>+I4*$J$2</f>
        <v>0</v>
      </c>
    </row>
    <row r="5" spans="1:10" ht="24" customHeight="1">
      <c r="A5" s="33">
        <v>2</v>
      </c>
      <c r="B5" s="38" t="s">
        <v>315</v>
      </c>
      <c r="C5" s="12"/>
      <c r="D5" s="88"/>
      <c r="E5" s="61"/>
      <c r="F5" s="61"/>
      <c r="G5" s="14"/>
      <c r="H5" s="94"/>
      <c r="I5" s="59"/>
      <c r="J5" s="59"/>
    </row>
    <row r="6" spans="1:10" ht="24" customHeight="1">
      <c r="A6" s="8" t="s">
        <v>16</v>
      </c>
      <c r="B6" s="45" t="s">
        <v>143</v>
      </c>
      <c r="C6" s="8" t="s">
        <v>1</v>
      </c>
      <c r="D6" s="55">
        <v>7</v>
      </c>
      <c r="E6" s="64"/>
      <c r="F6" s="60">
        <f>+E6*D6</f>
        <v>0</v>
      </c>
      <c r="G6" s="25">
        <v>0.5</v>
      </c>
      <c r="H6" s="115"/>
      <c r="I6" s="62">
        <f>+F6*H6</f>
        <v>0</v>
      </c>
      <c r="J6" s="60">
        <f>+I6*$J$2</f>
        <v>0</v>
      </c>
    </row>
    <row r="7" spans="1:10" ht="24" customHeight="1">
      <c r="A7" s="8" t="s">
        <v>17</v>
      </c>
      <c r="B7" s="45" t="s">
        <v>145</v>
      </c>
      <c r="C7" s="8" t="s">
        <v>1</v>
      </c>
      <c r="D7" s="55">
        <v>8</v>
      </c>
      <c r="E7" s="64"/>
      <c r="F7" s="60">
        <f>+E7*D7</f>
        <v>0</v>
      </c>
      <c r="G7" s="25">
        <v>0.5</v>
      </c>
      <c r="H7" s="115"/>
      <c r="I7" s="62">
        <f>+F7*H7</f>
        <v>0</v>
      </c>
      <c r="J7" s="60">
        <f>+I7*$J$2</f>
        <v>0</v>
      </c>
    </row>
    <row r="8" spans="1:10" ht="24" customHeight="1">
      <c r="A8" s="8" t="s">
        <v>53</v>
      </c>
      <c r="B8" s="45" t="s">
        <v>144</v>
      </c>
      <c r="C8" s="8" t="s">
        <v>0</v>
      </c>
      <c r="D8" s="55">
        <v>1</v>
      </c>
      <c r="E8" s="64"/>
      <c r="F8" s="60">
        <f>+E8*D8</f>
        <v>0</v>
      </c>
      <c r="G8" s="25">
        <v>0.15</v>
      </c>
      <c r="H8" s="115"/>
      <c r="I8" s="62">
        <f>+F8*H8</f>
        <v>0</v>
      </c>
      <c r="J8" s="60">
        <f>+I8*$J$2</f>
        <v>0</v>
      </c>
    </row>
    <row r="9" spans="1:10" ht="24" customHeight="1">
      <c r="A9" s="8" t="s">
        <v>54</v>
      </c>
      <c r="B9" s="45" t="s">
        <v>146</v>
      </c>
      <c r="C9" s="8" t="s">
        <v>0</v>
      </c>
      <c r="D9" s="55">
        <v>1</v>
      </c>
      <c r="E9" s="64"/>
      <c r="F9" s="60">
        <f>+E9*D9</f>
        <v>0</v>
      </c>
      <c r="G9" s="25">
        <v>0.23</v>
      </c>
      <c r="H9" s="115"/>
      <c r="I9" s="62">
        <f>+F9*H9</f>
        <v>0</v>
      </c>
      <c r="J9" s="60">
        <f>+I9*$J$2</f>
        <v>0</v>
      </c>
    </row>
    <row r="10" spans="1:10" ht="24" customHeight="1">
      <c r="A10" s="33">
        <v>3</v>
      </c>
      <c r="B10" s="38" t="s">
        <v>341</v>
      </c>
      <c r="C10" s="12"/>
      <c r="D10" s="88"/>
      <c r="E10" s="61"/>
      <c r="F10" s="61"/>
      <c r="G10" s="13"/>
      <c r="H10" s="95"/>
      <c r="I10" s="61"/>
      <c r="J10" s="61"/>
    </row>
    <row r="11" spans="1:10" ht="24" customHeight="1">
      <c r="A11" s="8" t="s">
        <v>18</v>
      </c>
      <c r="B11" s="39" t="s">
        <v>206</v>
      </c>
      <c r="C11" s="8" t="s">
        <v>0</v>
      </c>
      <c r="D11" s="55">
        <v>1</v>
      </c>
      <c r="E11" s="64"/>
      <c r="F11" s="60">
        <f>+E11*D11</f>
        <v>0</v>
      </c>
      <c r="G11" s="25">
        <v>0.21</v>
      </c>
      <c r="H11" s="115"/>
      <c r="I11" s="62">
        <f>+F11*H11</f>
        <v>0</v>
      </c>
      <c r="J11" s="60">
        <f>+I11*$J$2</f>
        <v>0</v>
      </c>
    </row>
    <row r="12" spans="1:10" ht="24" customHeight="1">
      <c r="A12" s="8" t="s">
        <v>19</v>
      </c>
      <c r="B12" s="39" t="s">
        <v>207</v>
      </c>
      <c r="C12" s="8" t="s">
        <v>0</v>
      </c>
      <c r="D12" s="55">
        <v>1</v>
      </c>
      <c r="E12" s="64"/>
      <c r="F12" s="60">
        <f>+E12*D12</f>
        <v>0</v>
      </c>
      <c r="G12" s="25">
        <v>0.29</v>
      </c>
      <c r="H12" s="115"/>
      <c r="I12" s="62">
        <f>+F12*H12</f>
        <v>0</v>
      </c>
      <c r="J12" s="60">
        <f>+I12*$J$2</f>
        <v>0</v>
      </c>
    </row>
    <row r="13" spans="1:10" ht="24" customHeight="1">
      <c r="A13" s="33">
        <v>4</v>
      </c>
      <c r="B13" s="38" t="s">
        <v>342</v>
      </c>
      <c r="C13" s="12"/>
      <c r="D13" s="88"/>
      <c r="E13" s="61"/>
      <c r="F13" s="61"/>
      <c r="G13" s="14"/>
      <c r="H13" s="94"/>
      <c r="I13" s="59"/>
      <c r="J13" s="59"/>
    </row>
    <row r="14" spans="1:10" ht="24" customHeight="1">
      <c r="A14" s="56" t="s">
        <v>20</v>
      </c>
      <c r="B14" s="57" t="s">
        <v>316</v>
      </c>
      <c r="C14" s="56" t="s">
        <v>4</v>
      </c>
      <c r="D14" s="89">
        <v>10</v>
      </c>
      <c r="E14" s="113"/>
      <c r="F14" s="60">
        <f aca="true" t="shared" si="0" ref="F14:F29">+E14*D14</f>
        <v>0</v>
      </c>
      <c r="G14" s="84">
        <v>0.23</v>
      </c>
      <c r="H14" s="115"/>
      <c r="I14" s="62">
        <f aca="true" t="shared" si="1" ref="I14:I29">+F14*H14</f>
        <v>0</v>
      </c>
      <c r="J14" s="60">
        <f aca="true" t="shared" si="2" ref="J14:J29">+I14*$J$2</f>
        <v>0</v>
      </c>
    </row>
    <row r="15" spans="1:10" ht="24" customHeight="1">
      <c r="A15" s="56" t="s">
        <v>23</v>
      </c>
      <c r="B15" s="44" t="s">
        <v>317</v>
      </c>
      <c r="C15" s="8" t="s">
        <v>4</v>
      </c>
      <c r="D15" s="53">
        <v>73</v>
      </c>
      <c r="E15" s="64"/>
      <c r="F15" s="60">
        <f t="shared" si="0"/>
        <v>0</v>
      </c>
      <c r="G15" s="25">
        <v>0.2</v>
      </c>
      <c r="H15" s="115"/>
      <c r="I15" s="62">
        <f t="shared" si="1"/>
        <v>0</v>
      </c>
      <c r="J15" s="60">
        <f t="shared" si="2"/>
        <v>0</v>
      </c>
    </row>
    <row r="16" spans="1:10" ht="24" customHeight="1">
      <c r="A16" s="56" t="s">
        <v>25</v>
      </c>
      <c r="B16" s="44" t="s">
        <v>318</v>
      </c>
      <c r="C16" s="8" t="s">
        <v>4</v>
      </c>
      <c r="D16" s="53">
        <v>200</v>
      </c>
      <c r="E16" s="64"/>
      <c r="F16" s="60">
        <f t="shared" si="0"/>
        <v>0</v>
      </c>
      <c r="G16" s="25">
        <v>0.2</v>
      </c>
      <c r="H16" s="115"/>
      <c r="I16" s="62">
        <f t="shared" si="1"/>
        <v>0</v>
      </c>
      <c r="J16" s="60">
        <f t="shared" si="2"/>
        <v>0</v>
      </c>
    </row>
    <row r="17" spans="1:10" ht="39" customHeight="1">
      <c r="A17" s="56" t="s">
        <v>26</v>
      </c>
      <c r="B17" s="40" t="s">
        <v>319</v>
      </c>
      <c r="C17" s="8" t="s">
        <v>4</v>
      </c>
      <c r="D17" s="53">
        <v>42</v>
      </c>
      <c r="E17" s="64"/>
      <c r="F17" s="60">
        <f t="shared" si="0"/>
        <v>0</v>
      </c>
      <c r="G17" s="25">
        <v>0.2</v>
      </c>
      <c r="H17" s="115"/>
      <c r="I17" s="62">
        <f t="shared" si="1"/>
        <v>0</v>
      </c>
      <c r="J17" s="60">
        <f t="shared" si="2"/>
        <v>0</v>
      </c>
    </row>
    <row r="18" spans="1:10" ht="24" customHeight="1">
      <c r="A18" s="56" t="s">
        <v>127</v>
      </c>
      <c r="B18" s="52" t="s">
        <v>320</v>
      </c>
      <c r="C18" s="8" t="s">
        <v>4</v>
      </c>
      <c r="D18" s="53">
        <v>55</v>
      </c>
      <c r="E18" s="64"/>
      <c r="F18" s="60">
        <f t="shared" si="0"/>
        <v>0</v>
      </c>
      <c r="G18" s="25">
        <v>0.2</v>
      </c>
      <c r="H18" s="115"/>
      <c r="I18" s="62">
        <f t="shared" si="1"/>
        <v>0</v>
      </c>
      <c r="J18" s="60">
        <f t="shared" si="2"/>
        <v>0</v>
      </c>
    </row>
    <row r="19" spans="1:10" ht="42" customHeight="1">
      <c r="A19" s="56" t="s">
        <v>131</v>
      </c>
      <c r="B19" s="40" t="s">
        <v>321</v>
      </c>
      <c r="C19" s="8" t="s">
        <v>4</v>
      </c>
      <c r="D19" s="53">
        <v>27</v>
      </c>
      <c r="E19" s="64"/>
      <c r="F19" s="60">
        <f t="shared" si="0"/>
        <v>0</v>
      </c>
      <c r="G19" s="25">
        <v>0.2</v>
      </c>
      <c r="H19" s="115"/>
      <c r="I19" s="62">
        <f t="shared" si="1"/>
        <v>0</v>
      </c>
      <c r="J19" s="60">
        <f t="shared" si="2"/>
        <v>0</v>
      </c>
    </row>
    <row r="20" spans="1:10" ht="24" customHeight="1">
      <c r="A20" s="56" t="s">
        <v>158</v>
      </c>
      <c r="B20" s="44" t="s">
        <v>322</v>
      </c>
      <c r="C20" s="8" t="s">
        <v>4</v>
      </c>
      <c r="D20" s="53">
        <v>111</v>
      </c>
      <c r="E20" s="64"/>
      <c r="F20" s="60">
        <f t="shared" si="0"/>
        <v>0</v>
      </c>
      <c r="G20" s="25">
        <v>0.2</v>
      </c>
      <c r="H20" s="115"/>
      <c r="I20" s="62">
        <f t="shared" si="1"/>
        <v>0</v>
      </c>
      <c r="J20" s="60">
        <f t="shared" si="2"/>
        <v>0</v>
      </c>
    </row>
    <row r="21" spans="1:10" ht="24" customHeight="1">
      <c r="A21" s="56" t="s">
        <v>154</v>
      </c>
      <c r="B21" s="34" t="s">
        <v>323</v>
      </c>
      <c r="C21" s="8" t="s">
        <v>4</v>
      </c>
      <c r="D21" s="53">
        <v>111</v>
      </c>
      <c r="E21" s="64"/>
      <c r="F21" s="60">
        <f t="shared" si="0"/>
        <v>0</v>
      </c>
      <c r="G21" s="25">
        <v>0.2</v>
      </c>
      <c r="H21" s="115"/>
      <c r="I21" s="62">
        <f t="shared" si="1"/>
        <v>0</v>
      </c>
      <c r="J21" s="60">
        <f t="shared" si="2"/>
        <v>0</v>
      </c>
    </row>
    <row r="22" spans="1:10" ht="24" customHeight="1">
      <c r="A22" s="56" t="s">
        <v>155</v>
      </c>
      <c r="B22" s="39" t="s">
        <v>324</v>
      </c>
      <c r="C22" s="8" t="s">
        <v>4</v>
      </c>
      <c r="D22" s="53">
        <v>2</v>
      </c>
      <c r="E22" s="64"/>
      <c r="F22" s="60">
        <f t="shared" si="0"/>
        <v>0</v>
      </c>
      <c r="G22" s="25">
        <v>0.23</v>
      </c>
      <c r="H22" s="115"/>
      <c r="I22" s="62">
        <f t="shared" si="1"/>
        <v>0</v>
      </c>
      <c r="J22" s="60">
        <f t="shared" si="2"/>
        <v>0</v>
      </c>
    </row>
    <row r="23" spans="1:10" ht="24" customHeight="1">
      <c r="A23" s="8" t="s">
        <v>156</v>
      </c>
      <c r="B23" s="39" t="s">
        <v>325</v>
      </c>
      <c r="C23" s="8" t="s">
        <v>0</v>
      </c>
      <c r="D23" s="53">
        <v>1</v>
      </c>
      <c r="E23" s="64"/>
      <c r="F23" s="62">
        <f t="shared" si="0"/>
        <v>0</v>
      </c>
      <c r="G23" s="37">
        <v>0.23</v>
      </c>
      <c r="H23" s="115"/>
      <c r="I23" s="62">
        <f t="shared" si="1"/>
        <v>0</v>
      </c>
      <c r="J23" s="60">
        <f t="shared" si="2"/>
        <v>0</v>
      </c>
    </row>
    <row r="24" spans="1:10" ht="33.75" customHeight="1">
      <c r="A24" s="8" t="s">
        <v>199</v>
      </c>
      <c r="B24" s="39" t="s">
        <v>326</v>
      </c>
      <c r="C24" s="8" t="s">
        <v>4</v>
      </c>
      <c r="D24" s="53">
        <v>100</v>
      </c>
      <c r="E24" s="64"/>
      <c r="F24" s="62">
        <f t="shared" si="0"/>
        <v>0</v>
      </c>
      <c r="G24" s="37">
        <v>0.1</v>
      </c>
      <c r="H24" s="115"/>
      <c r="I24" s="62">
        <f t="shared" si="1"/>
        <v>0</v>
      </c>
      <c r="J24" s="60">
        <f t="shared" si="2"/>
        <v>0</v>
      </c>
    </row>
    <row r="25" spans="1:10" ht="39.75" customHeight="1">
      <c r="A25" s="8" t="s">
        <v>198</v>
      </c>
      <c r="B25" s="39" t="s">
        <v>327</v>
      </c>
      <c r="C25" s="8" t="s">
        <v>13</v>
      </c>
      <c r="D25" s="53">
        <v>11</v>
      </c>
      <c r="E25" s="64"/>
      <c r="F25" s="60">
        <f t="shared" si="0"/>
        <v>0</v>
      </c>
      <c r="G25" s="25">
        <v>0.2</v>
      </c>
      <c r="H25" s="115"/>
      <c r="I25" s="62">
        <f t="shared" si="1"/>
        <v>0</v>
      </c>
      <c r="J25" s="60">
        <f t="shared" si="2"/>
        <v>0</v>
      </c>
    </row>
    <row r="26" spans="1:10" ht="24" customHeight="1">
      <c r="A26" s="8" t="s">
        <v>209</v>
      </c>
      <c r="B26" s="39" t="s">
        <v>328</v>
      </c>
      <c r="C26" s="8" t="s">
        <v>4</v>
      </c>
      <c r="D26" s="133">
        <v>340</v>
      </c>
      <c r="E26" s="64"/>
      <c r="F26" s="60">
        <f t="shared" si="0"/>
        <v>0</v>
      </c>
      <c r="G26" s="25">
        <v>0.2</v>
      </c>
      <c r="H26" s="115"/>
      <c r="I26" s="62">
        <f t="shared" si="1"/>
        <v>0</v>
      </c>
      <c r="J26" s="60">
        <f t="shared" si="2"/>
        <v>0</v>
      </c>
    </row>
    <row r="27" spans="1:10" ht="24" customHeight="1">
      <c r="A27" s="8" t="s">
        <v>313</v>
      </c>
      <c r="B27" s="39" t="s">
        <v>329</v>
      </c>
      <c r="C27" s="8" t="s">
        <v>4</v>
      </c>
      <c r="D27" s="133">
        <v>397</v>
      </c>
      <c r="E27" s="64"/>
      <c r="F27" s="60">
        <f t="shared" si="0"/>
        <v>0</v>
      </c>
      <c r="G27" s="25">
        <v>0.2</v>
      </c>
      <c r="H27" s="115"/>
      <c r="I27" s="62">
        <f t="shared" si="1"/>
        <v>0</v>
      </c>
      <c r="J27" s="60">
        <f t="shared" si="2"/>
        <v>0</v>
      </c>
    </row>
    <row r="28" spans="1:10" ht="24" customHeight="1">
      <c r="A28" s="8" t="s">
        <v>330</v>
      </c>
      <c r="B28" s="39" t="s">
        <v>208</v>
      </c>
      <c r="C28" s="8" t="s">
        <v>4</v>
      </c>
      <c r="D28" s="53">
        <v>11</v>
      </c>
      <c r="E28" s="64"/>
      <c r="F28" s="60">
        <f t="shared" si="0"/>
        <v>0</v>
      </c>
      <c r="G28" s="25">
        <v>0.2</v>
      </c>
      <c r="H28" s="115"/>
      <c r="I28" s="62">
        <f t="shared" si="1"/>
        <v>0</v>
      </c>
      <c r="J28" s="60">
        <f t="shared" si="2"/>
        <v>0</v>
      </c>
    </row>
    <row r="29" spans="1:10" ht="24" customHeight="1">
      <c r="A29" s="8" t="s">
        <v>331</v>
      </c>
      <c r="B29" s="39" t="s">
        <v>336</v>
      </c>
      <c r="C29" s="8" t="s">
        <v>4</v>
      </c>
      <c r="D29" s="53">
        <v>8.5</v>
      </c>
      <c r="E29" s="64"/>
      <c r="F29" s="60">
        <f t="shared" si="0"/>
        <v>0</v>
      </c>
      <c r="G29" s="25">
        <v>0.1</v>
      </c>
      <c r="H29" s="115"/>
      <c r="I29" s="62">
        <f t="shared" si="1"/>
        <v>0</v>
      </c>
      <c r="J29" s="60">
        <f t="shared" si="2"/>
        <v>0</v>
      </c>
    </row>
    <row r="30" spans="1:192" s="70" customFormat="1" ht="24" customHeight="1">
      <c r="A30" s="15" t="s">
        <v>332</v>
      </c>
      <c r="B30" s="71" t="s">
        <v>196</v>
      </c>
      <c r="C30" s="15"/>
      <c r="D30" s="90"/>
      <c r="E30" s="63"/>
      <c r="F30" s="63"/>
      <c r="G30" s="54"/>
      <c r="H30" s="96"/>
      <c r="I30" s="63"/>
      <c r="J30" s="6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</row>
    <row r="31" spans="1:10" ht="24" customHeight="1">
      <c r="A31" s="8" t="s">
        <v>337</v>
      </c>
      <c r="B31" s="39" t="s">
        <v>197</v>
      </c>
      <c r="C31" s="8" t="s">
        <v>13</v>
      </c>
      <c r="D31" s="53">
        <v>28</v>
      </c>
      <c r="E31" s="64"/>
      <c r="F31" s="60">
        <f>+E31*D31</f>
        <v>0</v>
      </c>
      <c r="G31" s="25">
        <v>0.05</v>
      </c>
      <c r="H31" s="115"/>
      <c r="I31" s="62">
        <f>+F31*H31</f>
        <v>0</v>
      </c>
      <c r="J31" s="60">
        <f>+$J$2*I31</f>
        <v>0</v>
      </c>
    </row>
    <row r="32" spans="1:10" ht="24" customHeight="1">
      <c r="A32" s="8" t="s">
        <v>338</v>
      </c>
      <c r="B32" s="39" t="s">
        <v>339</v>
      </c>
      <c r="C32" s="8" t="s">
        <v>13</v>
      </c>
      <c r="D32" s="53">
        <v>4</v>
      </c>
      <c r="E32" s="64"/>
      <c r="F32" s="60">
        <f>+E32*D32</f>
        <v>0</v>
      </c>
      <c r="G32" s="25">
        <v>0.05</v>
      </c>
      <c r="H32" s="115"/>
      <c r="I32" s="62">
        <f>+F32*H32</f>
        <v>0</v>
      </c>
      <c r="J32" s="60">
        <f>+$J$2*I32</f>
        <v>0</v>
      </c>
    </row>
    <row r="33" spans="1:10" ht="24" customHeight="1">
      <c r="A33" s="8" t="s">
        <v>333</v>
      </c>
      <c r="B33" s="39" t="s">
        <v>55</v>
      </c>
      <c r="C33" s="8" t="s">
        <v>0</v>
      </c>
      <c r="D33" s="53">
        <v>1</v>
      </c>
      <c r="E33" s="64"/>
      <c r="F33" s="62">
        <f>+E33*D33</f>
        <v>0</v>
      </c>
      <c r="G33" s="37">
        <v>0.23</v>
      </c>
      <c r="H33" s="115"/>
      <c r="I33" s="62">
        <f>+F33*H33</f>
        <v>0</v>
      </c>
      <c r="J33" s="60">
        <f>+$J$2*I33</f>
        <v>0</v>
      </c>
    </row>
    <row r="34" spans="1:10" ht="24" customHeight="1">
      <c r="A34" s="8" t="s">
        <v>334</v>
      </c>
      <c r="B34" s="39" t="s">
        <v>231</v>
      </c>
      <c r="C34" s="8" t="s">
        <v>0</v>
      </c>
      <c r="D34" s="53">
        <v>1</v>
      </c>
      <c r="E34" s="64"/>
      <c r="F34" s="62">
        <f>+E34*D34</f>
        <v>0</v>
      </c>
      <c r="G34" s="37">
        <v>0.1</v>
      </c>
      <c r="H34" s="115"/>
      <c r="I34" s="62">
        <f>+F34*H34</f>
        <v>0</v>
      </c>
      <c r="J34" s="60">
        <f>+$J$2*I34</f>
        <v>0</v>
      </c>
    </row>
    <row r="35" spans="1:10" ht="24" customHeight="1">
      <c r="A35" s="8" t="s">
        <v>335</v>
      </c>
      <c r="B35" s="39" t="s">
        <v>340</v>
      </c>
      <c r="C35" s="134" t="s">
        <v>0</v>
      </c>
      <c r="D35" s="133">
        <v>1</v>
      </c>
      <c r="E35" s="64"/>
      <c r="F35" s="62">
        <f>+E35*D35</f>
        <v>0</v>
      </c>
      <c r="G35" s="37">
        <v>0.1</v>
      </c>
      <c r="H35" s="115"/>
      <c r="I35" s="62">
        <f>+F35*H35</f>
        <v>0</v>
      </c>
      <c r="J35" s="60">
        <f>+$J$2*I35</f>
        <v>0</v>
      </c>
    </row>
    <row r="36" spans="1:10" ht="24" customHeight="1">
      <c r="A36" s="8" t="s">
        <v>481</v>
      </c>
      <c r="B36" s="135" t="s">
        <v>484</v>
      </c>
      <c r="C36" s="8"/>
      <c r="D36" s="53"/>
      <c r="E36" s="64"/>
      <c r="F36" s="62"/>
      <c r="G36" s="37"/>
      <c r="H36" s="115"/>
      <c r="I36" s="62"/>
      <c r="J36" s="60"/>
    </row>
    <row r="37" spans="1:10" ht="24" customHeight="1">
      <c r="A37" s="8" t="s">
        <v>482</v>
      </c>
      <c r="B37" s="135" t="s">
        <v>485</v>
      </c>
      <c r="C37" s="8" t="s">
        <v>13</v>
      </c>
      <c r="D37" s="53">
        <v>10</v>
      </c>
      <c r="E37" s="64"/>
      <c r="F37" s="62">
        <f>+E37*D37</f>
        <v>0</v>
      </c>
      <c r="G37" s="37">
        <v>0.1</v>
      </c>
      <c r="H37" s="115"/>
      <c r="I37" s="62">
        <f>+F37*H37</f>
        <v>0</v>
      </c>
      <c r="J37" s="60">
        <f>+$J$2*I37</f>
        <v>0</v>
      </c>
    </row>
    <row r="38" spans="1:10" ht="24" customHeight="1">
      <c r="A38" s="8" t="s">
        <v>483</v>
      </c>
      <c r="B38" s="135" t="s">
        <v>486</v>
      </c>
      <c r="C38" s="8" t="s">
        <v>13</v>
      </c>
      <c r="D38" s="53">
        <v>1</v>
      </c>
      <c r="E38" s="64"/>
      <c r="F38" s="62">
        <f>+E38*D38</f>
        <v>0</v>
      </c>
      <c r="G38" s="37">
        <v>0.1</v>
      </c>
      <c r="H38" s="115"/>
      <c r="I38" s="62">
        <f>+F38*H38</f>
        <v>0</v>
      </c>
      <c r="J38" s="60">
        <f>+$J$2*I38</f>
        <v>0</v>
      </c>
    </row>
    <row r="39" spans="1:10" ht="33" customHeight="1">
      <c r="A39" s="12">
        <v>5</v>
      </c>
      <c r="B39" s="58" t="s">
        <v>343</v>
      </c>
      <c r="C39" s="33"/>
      <c r="D39" s="91"/>
      <c r="E39" s="65"/>
      <c r="F39" s="65"/>
      <c r="G39" s="14"/>
      <c r="H39" s="94"/>
      <c r="I39" s="61"/>
      <c r="J39" s="61"/>
    </row>
    <row r="40" spans="1:10" ht="24" customHeight="1">
      <c r="A40" s="8" t="s">
        <v>27</v>
      </c>
      <c r="B40" s="39" t="s">
        <v>344</v>
      </c>
      <c r="C40" s="8" t="s">
        <v>4</v>
      </c>
      <c r="D40" s="53">
        <v>134</v>
      </c>
      <c r="E40" s="64"/>
      <c r="F40" s="60">
        <f>+E40*D40</f>
        <v>0</v>
      </c>
      <c r="G40" s="25">
        <v>0.23</v>
      </c>
      <c r="H40" s="115"/>
      <c r="I40" s="62">
        <f>+F40*H40</f>
        <v>0</v>
      </c>
      <c r="J40" s="60">
        <f>+$J$2*I40</f>
        <v>0</v>
      </c>
    </row>
    <row r="41" spans="1:10" ht="24" customHeight="1">
      <c r="A41" s="8" t="s">
        <v>28</v>
      </c>
      <c r="B41" s="45" t="s">
        <v>56</v>
      </c>
      <c r="C41" s="10" t="s">
        <v>4</v>
      </c>
      <c r="D41" s="53">
        <v>355</v>
      </c>
      <c r="E41" s="64"/>
      <c r="F41" s="60">
        <f>+E41*D41</f>
        <v>0</v>
      </c>
      <c r="G41" s="25">
        <v>0.23</v>
      </c>
      <c r="H41" s="115"/>
      <c r="I41" s="62">
        <f>+F41*H41</f>
        <v>0</v>
      </c>
      <c r="J41" s="60">
        <f>+$J$2*I41</f>
        <v>0</v>
      </c>
    </row>
    <row r="42" spans="1:10" ht="24" customHeight="1">
      <c r="A42" s="8" t="s">
        <v>29</v>
      </c>
      <c r="B42" s="45" t="s">
        <v>57</v>
      </c>
      <c r="C42" s="10" t="s">
        <v>1</v>
      </c>
      <c r="D42" s="53">
        <v>1</v>
      </c>
      <c r="E42" s="64"/>
      <c r="F42" s="62">
        <f>+E42*D42</f>
        <v>0</v>
      </c>
      <c r="G42" s="25">
        <v>0.23</v>
      </c>
      <c r="H42" s="115"/>
      <c r="I42" s="62">
        <f>+F42*H42</f>
        <v>0</v>
      </c>
      <c r="J42" s="60">
        <f>+$J$2*I42</f>
        <v>0</v>
      </c>
    </row>
    <row r="43" spans="1:10" ht="24" customHeight="1">
      <c r="A43" s="8" t="s">
        <v>30</v>
      </c>
      <c r="B43" s="45" t="s">
        <v>200</v>
      </c>
      <c r="C43" s="10" t="s">
        <v>1</v>
      </c>
      <c r="D43" s="53">
        <v>1</v>
      </c>
      <c r="E43" s="64"/>
      <c r="F43" s="62">
        <f>+E43*D43</f>
        <v>0</v>
      </c>
      <c r="G43" s="25">
        <v>0.23</v>
      </c>
      <c r="H43" s="115"/>
      <c r="I43" s="62">
        <f>+F43*H43</f>
        <v>0</v>
      </c>
      <c r="J43" s="60">
        <f>+$J$2*I43</f>
        <v>0</v>
      </c>
    </row>
    <row r="44" spans="1:10" ht="24" customHeight="1">
      <c r="A44" s="33">
        <v>6</v>
      </c>
      <c r="B44" s="38" t="s">
        <v>345</v>
      </c>
      <c r="C44" s="12"/>
      <c r="D44" s="88"/>
      <c r="E44" s="61"/>
      <c r="F44" s="61"/>
      <c r="G44" s="14"/>
      <c r="H44" s="94"/>
      <c r="I44" s="59"/>
      <c r="J44" s="59"/>
    </row>
    <row r="45" spans="1:192" s="70" customFormat="1" ht="24" customHeight="1">
      <c r="A45" s="15" t="s">
        <v>5</v>
      </c>
      <c r="B45" s="71" t="s">
        <v>346</v>
      </c>
      <c r="C45" s="15"/>
      <c r="D45" s="90"/>
      <c r="E45" s="68"/>
      <c r="F45" s="63"/>
      <c r="G45" s="54"/>
      <c r="H45" s="96"/>
      <c r="I45" s="63"/>
      <c r="J45" s="63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</row>
    <row r="46" spans="1:10" ht="24" customHeight="1">
      <c r="A46" s="8" t="s">
        <v>112</v>
      </c>
      <c r="B46" s="39" t="s">
        <v>347</v>
      </c>
      <c r="C46" s="8" t="s">
        <v>4</v>
      </c>
      <c r="D46" s="53">
        <v>64</v>
      </c>
      <c r="E46" s="64"/>
      <c r="F46" s="60">
        <f>+E46*D46</f>
        <v>0</v>
      </c>
      <c r="G46" s="25">
        <v>0.23</v>
      </c>
      <c r="H46" s="115"/>
      <c r="I46" s="62">
        <f>+F46*H46</f>
        <v>0</v>
      </c>
      <c r="J46" s="60">
        <f>+$J$2*I46</f>
        <v>0</v>
      </c>
    </row>
    <row r="47" spans="1:10" ht="24" customHeight="1">
      <c r="A47" s="8" t="s">
        <v>113</v>
      </c>
      <c r="B47" s="39" t="s">
        <v>348</v>
      </c>
      <c r="C47" s="8" t="s">
        <v>4</v>
      </c>
      <c r="D47" s="53">
        <v>15.6</v>
      </c>
      <c r="E47" s="64"/>
      <c r="F47" s="60">
        <f>+E47*D47</f>
        <v>0</v>
      </c>
      <c r="G47" s="25">
        <v>0.23</v>
      </c>
      <c r="H47" s="115"/>
      <c r="I47" s="62">
        <f>+F47*H47</f>
        <v>0</v>
      </c>
      <c r="J47" s="60">
        <f>+$J$2*I47</f>
        <v>0</v>
      </c>
    </row>
    <row r="48" spans="1:10" ht="24" customHeight="1">
      <c r="A48" s="8" t="s">
        <v>349</v>
      </c>
      <c r="B48" s="39" t="s">
        <v>210</v>
      </c>
      <c r="C48" s="8" t="s">
        <v>4</v>
      </c>
      <c r="D48" s="53">
        <v>20</v>
      </c>
      <c r="E48" s="64"/>
      <c r="F48" s="60">
        <f>+E48*D48</f>
        <v>0</v>
      </c>
      <c r="G48" s="25">
        <v>0.23</v>
      </c>
      <c r="H48" s="115"/>
      <c r="I48" s="62">
        <f>+F48*H48</f>
        <v>0</v>
      </c>
      <c r="J48" s="60">
        <f>+$J$2*I48</f>
        <v>0</v>
      </c>
    </row>
    <row r="49" spans="1:10" ht="24" customHeight="1">
      <c r="A49" s="8" t="s">
        <v>6</v>
      </c>
      <c r="B49" s="39" t="s">
        <v>350</v>
      </c>
      <c r="C49" s="8" t="s">
        <v>22</v>
      </c>
      <c r="D49" s="53">
        <v>46</v>
      </c>
      <c r="E49" s="64"/>
      <c r="F49" s="60">
        <f>+E49*D49</f>
        <v>0</v>
      </c>
      <c r="G49" s="25">
        <v>0.23</v>
      </c>
      <c r="H49" s="115"/>
      <c r="I49" s="62">
        <f>+F49*H49</f>
        <v>0</v>
      </c>
      <c r="J49" s="60">
        <f>+$J$2*I49</f>
        <v>0</v>
      </c>
    </row>
    <row r="50" spans="1:10" ht="24" customHeight="1">
      <c r="A50" s="15" t="s">
        <v>24</v>
      </c>
      <c r="B50" s="71" t="s">
        <v>351</v>
      </c>
      <c r="C50" s="15"/>
      <c r="D50" s="90"/>
      <c r="E50" s="68"/>
      <c r="F50" s="63"/>
      <c r="G50" s="54"/>
      <c r="H50" s="96"/>
      <c r="I50" s="63"/>
      <c r="J50" s="63"/>
    </row>
    <row r="51" spans="1:10" ht="24" customHeight="1">
      <c r="A51" s="8" t="s">
        <v>211</v>
      </c>
      <c r="B51" s="39" t="s">
        <v>119</v>
      </c>
      <c r="C51" s="8" t="s">
        <v>4</v>
      </c>
      <c r="D51" s="53">
        <v>53</v>
      </c>
      <c r="E51" s="64"/>
      <c r="F51" s="60">
        <f aca="true" t="shared" si="3" ref="F51:F56">+E51*D51</f>
        <v>0</v>
      </c>
      <c r="G51" s="25">
        <v>0.23</v>
      </c>
      <c r="H51" s="115"/>
      <c r="I51" s="62">
        <f aca="true" t="shared" si="4" ref="I51:I56">+F51*H51</f>
        <v>0</v>
      </c>
      <c r="J51" s="60">
        <f aca="true" t="shared" si="5" ref="J51:J56">+$J$2*I51</f>
        <v>0</v>
      </c>
    </row>
    <row r="52" spans="1:10" ht="24" customHeight="1">
      <c r="A52" s="8" t="s">
        <v>212</v>
      </c>
      <c r="B52" s="39" t="s">
        <v>210</v>
      </c>
      <c r="C52" s="8" t="s">
        <v>4</v>
      </c>
      <c r="D52" s="53">
        <v>45</v>
      </c>
      <c r="E52" s="64"/>
      <c r="F52" s="60">
        <f t="shared" si="3"/>
        <v>0</v>
      </c>
      <c r="G52" s="25">
        <v>0.23</v>
      </c>
      <c r="H52" s="115"/>
      <c r="I52" s="62">
        <f t="shared" si="4"/>
        <v>0</v>
      </c>
      <c r="J52" s="60">
        <f t="shared" si="5"/>
        <v>0</v>
      </c>
    </row>
    <row r="53" spans="1:10" ht="24" customHeight="1">
      <c r="A53" s="8" t="s">
        <v>31</v>
      </c>
      <c r="B53" s="39" t="s">
        <v>149</v>
      </c>
      <c r="C53" s="8" t="s">
        <v>13</v>
      </c>
      <c r="D53" s="53">
        <v>5</v>
      </c>
      <c r="E53" s="64"/>
      <c r="F53" s="60">
        <f t="shared" si="3"/>
        <v>0</v>
      </c>
      <c r="G53" s="25">
        <v>0.23</v>
      </c>
      <c r="H53" s="115"/>
      <c r="I53" s="62">
        <f t="shared" si="4"/>
        <v>0</v>
      </c>
      <c r="J53" s="60">
        <f t="shared" si="5"/>
        <v>0</v>
      </c>
    </row>
    <row r="54" spans="1:10" ht="24" customHeight="1">
      <c r="A54" s="8" t="s">
        <v>60</v>
      </c>
      <c r="B54" s="39" t="s">
        <v>58</v>
      </c>
      <c r="C54" s="8" t="s">
        <v>4</v>
      </c>
      <c r="D54" s="53">
        <v>709</v>
      </c>
      <c r="E54" s="64"/>
      <c r="F54" s="60">
        <f t="shared" si="3"/>
        <v>0</v>
      </c>
      <c r="G54" s="25">
        <v>0.05</v>
      </c>
      <c r="H54" s="115"/>
      <c r="I54" s="62">
        <f t="shared" si="4"/>
        <v>0</v>
      </c>
      <c r="J54" s="60">
        <f t="shared" si="5"/>
        <v>0</v>
      </c>
    </row>
    <row r="55" spans="1:10" ht="24" customHeight="1">
      <c r="A55" s="8" t="s">
        <v>61</v>
      </c>
      <c r="B55" s="39" t="s">
        <v>59</v>
      </c>
      <c r="C55" s="8" t="s">
        <v>22</v>
      </c>
      <c r="D55" s="53">
        <v>439</v>
      </c>
      <c r="E55" s="64"/>
      <c r="F55" s="60">
        <f t="shared" si="3"/>
        <v>0</v>
      </c>
      <c r="G55" s="25">
        <v>0.1</v>
      </c>
      <c r="H55" s="115"/>
      <c r="I55" s="62">
        <f t="shared" si="4"/>
        <v>0</v>
      </c>
      <c r="J55" s="60">
        <f t="shared" si="5"/>
        <v>0</v>
      </c>
    </row>
    <row r="56" spans="1:10" ht="30.75" customHeight="1">
      <c r="A56" s="8" t="s">
        <v>62</v>
      </c>
      <c r="B56" s="39" t="s">
        <v>352</v>
      </c>
      <c r="C56" s="8" t="s">
        <v>22</v>
      </c>
      <c r="D56" s="53">
        <v>30</v>
      </c>
      <c r="E56" s="64"/>
      <c r="F56" s="60">
        <f t="shared" si="3"/>
        <v>0</v>
      </c>
      <c r="G56" s="25">
        <v>0.1</v>
      </c>
      <c r="H56" s="115"/>
      <c r="I56" s="62">
        <f t="shared" si="4"/>
        <v>0</v>
      </c>
      <c r="J56" s="60">
        <f t="shared" si="5"/>
        <v>0</v>
      </c>
    </row>
    <row r="57" spans="1:10" ht="24" customHeight="1">
      <c r="A57" s="33">
        <v>7</v>
      </c>
      <c r="B57" s="42" t="s">
        <v>353</v>
      </c>
      <c r="C57" s="12"/>
      <c r="D57" s="88"/>
      <c r="E57" s="61"/>
      <c r="F57" s="61"/>
      <c r="G57" s="14"/>
      <c r="H57" s="94"/>
      <c r="I57" s="59"/>
      <c r="J57" s="59"/>
    </row>
    <row r="58" spans="1:10" ht="24" customHeight="1">
      <c r="A58" s="8" t="s">
        <v>7</v>
      </c>
      <c r="B58" s="45" t="s">
        <v>80</v>
      </c>
      <c r="C58" s="10" t="s">
        <v>13</v>
      </c>
      <c r="D58" s="53">
        <v>2</v>
      </c>
      <c r="E58" s="64"/>
      <c r="F58" s="66">
        <f aca="true" t="shared" si="6" ref="F58:F88">E58*D58</f>
        <v>0</v>
      </c>
      <c r="G58" s="37">
        <v>0.15</v>
      </c>
      <c r="H58" s="115"/>
      <c r="I58" s="62">
        <f aca="true" t="shared" si="7" ref="I58:I88">+F58*H58</f>
        <v>0</v>
      </c>
      <c r="J58" s="60">
        <f aca="true" t="shared" si="8" ref="J58:J88">+$J$2*I58</f>
        <v>0</v>
      </c>
    </row>
    <row r="59" spans="1:10" ht="24" customHeight="1">
      <c r="A59" s="8" t="s">
        <v>8</v>
      </c>
      <c r="B59" s="45" t="s">
        <v>81</v>
      </c>
      <c r="C59" s="10" t="s">
        <v>13</v>
      </c>
      <c r="D59" s="53">
        <v>1</v>
      </c>
      <c r="E59" s="64"/>
      <c r="F59" s="67">
        <f t="shared" si="6"/>
        <v>0</v>
      </c>
      <c r="G59" s="37">
        <v>0.15</v>
      </c>
      <c r="H59" s="115"/>
      <c r="I59" s="62">
        <f t="shared" si="7"/>
        <v>0</v>
      </c>
      <c r="J59" s="60">
        <f t="shared" si="8"/>
        <v>0</v>
      </c>
    </row>
    <row r="60" spans="1:10" ht="24" customHeight="1">
      <c r="A60" s="8" t="s">
        <v>32</v>
      </c>
      <c r="B60" s="45" t="s">
        <v>82</v>
      </c>
      <c r="C60" s="10" t="s">
        <v>13</v>
      </c>
      <c r="D60" s="53">
        <v>9</v>
      </c>
      <c r="E60" s="64"/>
      <c r="F60" s="67">
        <f t="shared" si="6"/>
        <v>0</v>
      </c>
      <c r="G60" s="37">
        <v>0.15</v>
      </c>
      <c r="H60" s="115"/>
      <c r="I60" s="62">
        <f t="shared" si="7"/>
        <v>0</v>
      </c>
      <c r="J60" s="60">
        <f t="shared" si="8"/>
        <v>0</v>
      </c>
    </row>
    <row r="61" spans="1:10" ht="24" customHeight="1">
      <c r="A61" s="8" t="s">
        <v>33</v>
      </c>
      <c r="B61" s="45" t="s">
        <v>83</v>
      </c>
      <c r="C61" s="10" t="s">
        <v>13</v>
      </c>
      <c r="D61" s="53">
        <v>20</v>
      </c>
      <c r="E61" s="64"/>
      <c r="F61" s="67">
        <f t="shared" si="6"/>
        <v>0</v>
      </c>
      <c r="G61" s="37">
        <v>0.15</v>
      </c>
      <c r="H61" s="115"/>
      <c r="I61" s="62">
        <f t="shared" si="7"/>
        <v>0</v>
      </c>
      <c r="J61" s="60">
        <f t="shared" si="8"/>
        <v>0</v>
      </c>
    </row>
    <row r="62" spans="1:10" ht="24" customHeight="1">
      <c r="A62" s="8" t="s">
        <v>63</v>
      </c>
      <c r="B62" s="45" t="s">
        <v>84</v>
      </c>
      <c r="C62" s="10" t="s">
        <v>13</v>
      </c>
      <c r="D62" s="53">
        <v>17</v>
      </c>
      <c r="E62" s="64"/>
      <c r="F62" s="67">
        <f t="shared" si="6"/>
        <v>0</v>
      </c>
      <c r="G62" s="37">
        <v>0.15</v>
      </c>
      <c r="H62" s="115"/>
      <c r="I62" s="62">
        <f t="shared" si="7"/>
        <v>0</v>
      </c>
      <c r="J62" s="60">
        <f t="shared" si="8"/>
        <v>0</v>
      </c>
    </row>
    <row r="63" spans="1:10" ht="24" customHeight="1">
      <c r="A63" s="8" t="s">
        <v>64</v>
      </c>
      <c r="B63" s="45" t="s">
        <v>85</v>
      </c>
      <c r="C63" s="10" t="s">
        <v>13</v>
      </c>
      <c r="D63" s="53">
        <v>1</v>
      </c>
      <c r="E63" s="64"/>
      <c r="F63" s="66">
        <f t="shared" si="6"/>
        <v>0</v>
      </c>
      <c r="G63" s="37">
        <v>0.15</v>
      </c>
      <c r="H63" s="115"/>
      <c r="I63" s="62">
        <f t="shared" si="7"/>
        <v>0</v>
      </c>
      <c r="J63" s="60">
        <f t="shared" si="8"/>
        <v>0</v>
      </c>
    </row>
    <row r="64" spans="1:10" ht="24" customHeight="1">
      <c r="A64" s="8" t="s">
        <v>65</v>
      </c>
      <c r="B64" s="45" t="s">
        <v>86</v>
      </c>
      <c r="C64" s="10" t="s">
        <v>13</v>
      </c>
      <c r="D64" s="53">
        <v>1</v>
      </c>
      <c r="E64" s="64"/>
      <c r="F64" s="66">
        <f t="shared" si="6"/>
        <v>0</v>
      </c>
      <c r="G64" s="37">
        <v>0.15</v>
      </c>
      <c r="H64" s="115"/>
      <c r="I64" s="62">
        <f t="shared" si="7"/>
        <v>0</v>
      </c>
      <c r="J64" s="60">
        <f t="shared" si="8"/>
        <v>0</v>
      </c>
    </row>
    <row r="65" spans="1:10" ht="24" customHeight="1">
      <c r="A65" s="8" t="s">
        <v>66</v>
      </c>
      <c r="B65" s="45" t="s">
        <v>354</v>
      </c>
      <c r="C65" s="10" t="s">
        <v>13</v>
      </c>
      <c r="D65" s="53">
        <v>5</v>
      </c>
      <c r="E65" s="64"/>
      <c r="F65" s="66">
        <f t="shared" si="6"/>
        <v>0</v>
      </c>
      <c r="G65" s="37">
        <v>0.15</v>
      </c>
      <c r="H65" s="115"/>
      <c r="I65" s="62">
        <f t="shared" si="7"/>
        <v>0</v>
      </c>
      <c r="J65" s="60">
        <f t="shared" si="8"/>
        <v>0</v>
      </c>
    </row>
    <row r="66" spans="1:10" ht="24" customHeight="1">
      <c r="A66" s="8" t="s">
        <v>67</v>
      </c>
      <c r="B66" s="45" t="s">
        <v>355</v>
      </c>
      <c r="C66" s="10" t="s">
        <v>13</v>
      </c>
      <c r="D66" s="53">
        <v>1</v>
      </c>
      <c r="E66" s="64"/>
      <c r="F66" s="66">
        <f t="shared" si="6"/>
        <v>0</v>
      </c>
      <c r="G66" s="37">
        <v>0.15</v>
      </c>
      <c r="H66" s="115"/>
      <c r="I66" s="62">
        <f t="shared" si="7"/>
        <v>0</v>
      </c>
      <c r="J66" s="60">
        <f t="shared" si="8"/>
        <v>0</v>
      </c>
    </row>
    <row r="67" spans="1:10" ht="24" customHeight="1">
      <c r="A67" s="8" t="s">
        <v>68</v>
      </c>
      <c r="B67" s="45" t="s">
        <v>87</v>
      </c>
      <c r="C67" s="10" t="s">
        <v>13</v>
      </c>
      <c r="D67" s="53">
        <v>2</v>
      </c>
      <c r="E67" s="64"/>
      <c r="F67" s="66">
        <f t="shared" si="6"/>
        <v>0</v>
      </c>
      <c r="G67" s="37">
        <v>0.15</v>
      </c>
      <c r="H67" s="115"/>
      <c r="I67" s="62">
        <f t="shared" si="7"/>
        <v>0</v>
      </c>
      <c r="J67" s="60">
        <f t="shared" si="8"/>
        <v>0</v>
      </c>
    </row>
    <row r="68" spans="1:10" ht="24" customHeight="1">
      <c r="A68" s="8" t="s">
        <v>69</v>
      </c>
      <c r="B68" s="45" t="s">
        <v>88</v>
      </c>
      <c r="C68" s="10" t="s">
        <v>13</v>
      </c>
      <c r="D68" s="53">
        <v>2</v>
      </c>
      <c r="E68" s="64"/>
      <c r="F68" s="66">
        <f t="shared" si="6"/>
        <v>0</v>
      </c>
      <c r="G68" s="37">
        <v>0.15</v>
      </c>
      <c r="H68" s="115"/>
      <c r="I68" s="62">
        <f t="shared" si="7"/>
        <v>0</v>
      </c>
      <c r="J68" s="60">
        <f t="shared" si="8"/>
        <v>0</v>
      </c>
    </row>
    <row r="69" spans="1:10" ht="24" customHeight="1">
      <c r="A69" s="8" t="s">
        <v>70</v>
      </c>
      <c r="B69" s="45" t="s">
        <v>213</v>
      </c>
      <c r="C69" s="10" t="s">
        <v>13</v>
      </c>
      <c r="D69" s="53">
        <v>1</v>
      </c>
      <c r="E69" s="64"/>
      <c r="F69" s="66">
        <f t="shared" si="6"/>
        <v>0</v>
      </c>
      <c r="G69" s="37">
        <v>0.15</v>
      </c>
      <c r="H69" s="115"/>
      <c r="I69" s="62">
        <f t="shared" si="7"/>
        <v>0</v>
      </c>
      <c r="J69" s="60">
        <f t="shared" si="8"/>
        <v>0</v>
      </c>
    </row>
    <row r="70" spans="1:10" ht="24" customHeight="1">
      <c r="A70" s="8" t="s">
        <v>71</v>
      </c>
      <c r="B70" s="45" t="s">
        <v>214</v>
      </c>
      <c r="C70" s="10" t="s">
        <v>13</v>
      </c>
      <c r="D70" s="53">
        <v>1</v>
      </c>
      <c r="E70" s="64"/>
      <c r="F70" s="66">
        <f t="shared" si="6"/>
        <v>0</v>
      </c>
      <c r="G70" s="37">
        <v>0.15</v>
      </c>
      <c r="H70" s="115"/>
      <c r="I70" s="62">
        <f t="shared" si="7"/>
        <v>0</v>
      </c>
      <c r="J70" s="60">
        <f t="shared" si="8"/>
        <v>0</v>
      </c>
    </row>
    <row r="71" spans="1:10" ht="24" customHeight="1">
      <c r="A71" s="8" t="s">
        <v>72</v>
      </c>
      <c r="B71" s="45" t="s">
        <v>215</v>
      </c>
      <c r="C71" s="10" t="s">
        <v>13</v>
      </c>
      <c r="D71" s="53">
        <v>7</v>
      </c>
      <c r="E71" s="64"/>
      <c r="F71" s="66">
        <f t="shared" si="6"/>
        <v>0</v>
      </c>
      <c r="G71" s="37">
        <v>0.15</v>
      </c>
      <c r="H71" s="115"/>
      <c r="I71" s="62">
        <f t="shared" si="7"/>
        <v>0</v>
      </c>
      <c r="J71" s="60">
        <f t="shared" si="8"/>
        <v>0</v>
      </c>
    </row>
    <row r="72" spans="1:10" ht="24" customHeight="1">
      <c r="A72" s="8" t="s">
        <v>73</v>
      </c>
      <c r="B72" s="45" t="s">
        <v>216</v>
      </c>
      <c r="C72" s="10" t="s">
        <v>13</v>
      </c>
      <c r="D72" s="53">
        <v>1</v>
      </c>
      <c r="E72" s="64"/>
      <c r="F72" s="66">
        <f t="shared" si="6"/>
        <v>0</v>
      </c>
      <c r="G72" s="37">
        <v>0.15</v>
      </c>
      <c r="H72" s="115"/>
      <c r="I72" s="62">
        <f t="shared" si="7"/>
        <v>0</v>
      </c>
      <c r="J72" s="60">
        <f t="shared" si="8"/>
        <v>0</v>
      </c>
    </row>
    <row r="73" spans="1:10" ht="24" customHeight="1">
      <c r="A73" s="8" t="s">
        <v>74</v>
      </c>
      <c r="B73" s="45" t="s">
        <v>217</v>
      </c>
      <c r="C73" s="10" t="s">
        <v>13</v>
      </c>
      <c r="D73" s="53">
        <v>9</v>
      </c>
      <c r="E73" s="64"/>
      <c r="F73" s="66">
        <f t="shared" si="6"/>
        <v>0</v>
      </c>
      <c r="G73" s="37">
        <v>0.15</v>
      </c>
      <c r="H73" s="115"/>
      <c r="I73" s="62">
        <f t="shared" si="7"/>
        <v>0</v>
      </c>
      <c r="J73" s="60">
        <f t="shared" si="8"/>
        <v>0</v>
      </c>
    </row>
    <row r="74" spans="1:10" ht="24" customHeight="1">
      <c r="A74" s="8" t="s">
        <v>75</v>
      </c>
      <c r="B74" s="45" t="s">
        <v>356</v>
      </c>
      <c r="C74" s="10" t="s">
        <v>13</v>
      </c>
      <c r="D74" s="53">
        <v>1</v>
      </c>
      <c r="E74" s="64"/>
      <c r="F74" s="66">
        <f t="shared" si="6"/>
        <v>0</v>
      </c>
      <c r="G74" s="37">
        <v>0.15</v>
      </c>
      <c r="H74" s="115"/>
      <c r="I74" s="62">
        <f t="shared" si="7"/>
        <v>0</v>
      </c>
      <c r="J74" s="60">
        <f t="shared" si="8"/>
        <v>0</v>
      </c>
    </row>
    <row r="75" spans="1:10" ht="24" customHeight="1">
      <c r="A75" s="8" t="s">
        <v>76</v>
      </c>
      <c r="B75" s="45" t="s">
        <v>357</v>
      </c>
      <c r="C75" s="10" t="s">
        <v>13</v>
      </c>
      <c r="D75" s="53">
        <v>1</v>
      </c>
      <c r="E75" s="64"/>
      <c r="F75" s="66">
        <f t="shared" si="6"/>
        <v>0</v>
      </c>
      <c r="G75" s="37">
        <v>0.15</v>
      </c>
      <c r="H75" s="115"/>
      <c r="I75" s="62">
        <f t="shared" si="7"/>
        <v>0</v>
      </c>
      <c r="J75" s="60">
        <f t="shared" si="8"/>
        <v>0</v>
      </c>
    </row>
    <row r="76" spans="1:10" ht="24" customHeight="1">
      <c r="A76" s="8" t="s">
        <v>77</v>
      </c>
      <c r="B76" s="45" t="s">
        <v>358</v>
      </c>
      <c r="C76" s="10" t="s">
        <v>13</v>
      </c>
      <c r="D76" s="53">
        <v>1</v>
      </c>
      <c r="E76" s="64"/>
      <c r="F76" s="66">
        <f t="shared" si="6"/>
        <v>0</v>
      </c>
      <c r="G76" s="37">
        <v>0.15</v>
      </c>
      <c r="H76" s="115"/>
      <c r="I76" s="62">
        <f t="shared" si="7"/>
        <v>0</v>
      </c>
      <c r="J76" s="60">
        <f t="shared" si="8"/>
        <v>0</v>
      </c>
    </row>
    <row r="77" spans="1:10" ht="24" customHeight="1">
      <c r="A77" s="8" t="s">
        <v>78</v>
      </c>
      <c r="B77" s="45" t="s">
        <v>359</v>
      </c>
      <c r="C77" s="10" t="s">
        <v>13</v>
      </c>
      <c r="D77" s="53">
        <v>1</v>
      </c>
      <c r="E77" s="64"/>
      <c r="F77" s="66">
        <f t="shared" si="6"/>
        <v>0</v>
      </c>
      <c r="G77" s="37">
        <v>0.15</v>
      </c>
      <c r="H77" s="115"/>
      <c r="I77" s="62">
        <f t="shared" si="7"/>
        <v>0</v>
      </c>
      <c r="J77" s="60">
        <f t="shared" si="8"/>
        <v>0</v>
      </c>
    </row>
    <row r="78" spans="1:10" ht="24" customHeight="1">
      <c r="A78" s="8" t="s">
        <v>79</v>
      </c>
      <c r="B78" s="45" t="s">
        <v>360</v>
      </c>
      <c r="C78" s="10" t="s">
        <v>13</v>
      </c>
      <c r="D78" s="53">
        <v>1</v>
      </c>
      <c r="E78" s="64"/>
      <c r="F78" s="66">
        <f t="shared" si="6"/>
        <v>0</v>
      </c>
      <c r="G78" s="37">
        <v>0.15</v>
      </c>
      <c r="H78" s="115"/>
      <c r="I78" s="62">
        <f t="shared" si="7"/>
        <v>0</v>
      </c>
      <c r="J78" s="60">
        <f t="shared" si="8"/>
        <v>0</v>
      </c>
    </row>
    <row r="79" spans="1:10" ht="24" customHeight="1">
      <c r="A79" s="8" t="s">
        <v>132</v>
      </c>
      <c r="B79" s="45" t="s">
        <v>361</v>
      </c>
      <c r="C79" s="10" t="s">
        <v>13</v>
      </c>
      <c r="D79" s="53">
        <v>1</v>
      </c>
      <c r="E79" s="64"/>
      <c r="F79" s="66">
        <f t="shared" si="6"/>
        <v>0</v>
      </c>
      <c r="G79" s="37">
        <v>0.15</v>
      </c>
      <c r="H79" s="115"/>
      <c r="I79" s="62">
        <f t="shared" si="7"/>
        <v>0</v>
      </c>
      <c r="J79" s="60">
        <f t="shared" si="8"/>
        <v>0</v>
      </c>
    </row>
    <row r="80" spans="1:10" ht="24" customHeight="1">
      <c r="A80" s="8" t="s">
        <v>133</v>
      </c>
      <c r="B80" s="45" t="s">
        <v>362</v>
      </c>
      <c r="C80" s="10" t="s">
        <v>13</v>
      </c>
      <c r="D80" s="53">
        <v>1</v>
      </c>
      <c r="E80" s="64"/>
      <c r="F80" s="66">
        <f t="shared" si="6"/>
        <v>0</v>
      </c>
      <c r="G80" s="37">
        <v>0.15</v>
      </c>
      <c r="H80" s="115"/>
      <c r="I80" s="62">
        <f t="shared" si="7"/>
        <v>0</v>
      </c>
      <c r="J80" s="60">
        <f t="shared" si="8"/>
        <v>0</v>
      </c>
    </row>
    <row r="81" spans="1:10" ht="24" customHeight="1">
      <c r="A81" s="8" t="s">
        <v>134</v>
      </c>
      <c r="B81" s="45" t="s">
        <v>363</v>
      </c>
      <c r="C81" s="10" t="s">
        <v>13</v>
      </c>
      <c r="D81" s="53">
        <v>1</v>
      </c>
      <c r="E81" s="64"/>
      <c r="F81" s="66">
        <f t="shared" si="6"/>
        <v>0</v>
      </c>
      <c r="G81" s="37">
        <v>0.15</v>
      </c>
      <c r="H81" s="115"/>
      <c r="I81" s="62">
        <f t="shared" si="7"/>
        <v>0</v>
      </c>
      <c r="J81" s="60">
        <f t="shared" si="8"/>
        <v>0</v>
      </c>
    </row>
    <row r="82" spans="1:10" ht="24" customHeight="1">
      <c r="A82" s="8" t="s">
        <v>135</v>
      </c>
      <c r="B82" s="45" t="s">
        <v>364</v>
      </c>
      <c r="C82" s="10" t="s">
        <v>13</v>
      </c>
      <c r="D82" s="53">
        <v>1</v>
      </c>
      <c r="E82" s="64"/>
      <c r="F82" s="66">
        <f t="shared" si="6"/>
        <v>0</v>
      </c>
      <c r="G82" s="37">
        <v>0.15</v>
      </c>
      <c r="H82" s="115"/>
      <c r="I82" s="62">
        <f t="shared" si="7"/>
        <v>0</v>
      </c>
      <c r="J82" s="60">
        <f t="shared" si="8"/>
        <v>0</v>
      </c>
    </row>
    <row r="83" spans="1:10" ht="24" customHeight="1">
      <c r="A83" s="8" t="s">
        <v>136</v>
      </c>
      <c r="B83" s="45" t="s">
        <v>365</v>
      </c>
      <c r="C83" s="10" t="s">
        <v>13</v>
      </c>
      <c r="D83" s="53">
        <v>1</v>
      </c>
      <c r="E83" s="64"/>
      <c r="F83" s="66">
        <f t="shared" si="6"/>
        <v>0</v>
      </c>
      <c r="G83" s="37">
        <v>0.15</v>
      </c>
      <c r="H83" s="115"/>
      <c r="I83" s="62">
        <f t="shared" si="7"/>
        <v>0</v>
      </c>
      <c r="J83" s="60">
        <f t="shared" si="8"/>
        <v>0</v>
      </c>
    </row>
    <row r="84" spans="1:10" ht="24" customHeight="1">
      <c r="A84" s="8" t="s">
        <v>159</v>
      </c>
      <c r="B84" s="45" t="s">
        <v>366</v>
      </c>
      <c r="C84" s="10" t="s">
        <v>13</v>
      </c>
      <c r="D84" s="53">
        <v>1</v>
      </c>
      <c r="E84" s="64"/>
      <c r="F84" s="66">
        <f t="shared" si="6"/>
        <v>0</v>
      </c>
      <c r="G84" s="37">
        <v>0.15</v>
      </c>
      <c r="H84" s="115"/>
      <c r="I84" s="62">
        <f t="shared" si="7"/>
        <v>0</v>
      </c>
      <c r="J84" s="60">
        <f t="shared" si="8"/>
        <v>0</v>
      </c>
    </row>
    <row r="85" spans="1:10" ht="24" customHeight="1">
      <c r="A85" s="8" t="s">
        <v>160</v>
      </c>
      <c r="B85" s="45" t="s">
        <v>367</v>
      </c>
      <c r="C85" s="10" t="s">
        <v>13</v>
      </c>
      <c r="D85" s="53">
        <v>1</v>
      </c>
      <c r="E85" s="64"/>
      <c r="F85" s="66">
        <f t="shared" si="6"/>
        <v>0</v>
      </c>
      <c r="G85" s="37">
        <v>0.15</v>
      </c>
      <c r="H85" s="115"/>
      <c r="I85" s="62">
        <f t="shared" si="7"/>
        <v>0</v>
      </c>
      <c r="J85" s="60">
        <f t="shared" si="8"/>
        <v>0</v>
      </c>
    </row>
    <row r="86" spans="1:10" ht="24" customHeight="1">
      <c r="A86" s="8" t="s">
        <v>161</v>
      </c>
      <c r="B86" s="45" t="s">
        <v>368</v>
      </c>
      <c r="C86" s="10" t="s">
        <v>13</v>
      </c>
      <c r="D86" s="53">
        <v>1</v>
      </c>
      <c r="E86" s="64"/>
      <c r="F86" s="66">
        <f t="shared" si="6"/>
        <v>0</v>
      </c>
      <c r="G86" s="37">
        <v>0.15</v>
      </c>
      <c r="H86" s="115"/>
      <c r="I86" s="62">
        <f t="shared" si="7"/>
        <v>0</v>
      </c>
      <c r="J86" s="60">
        <f t="shared" si="8"/>
        <v>0</v>
      </c>
    </row>
    <row r="87" spans="1:10" ht="24" customHeight="1">
      <c r="A87" s="8" t="s">
        <v>162</v>
      </c>
      <c r="B87" s="45" t="s">
        <v>369</v>
      </c>
      <c r="C87" s="10" t="s">
        <v>13</v>
      </c>
      <c r="D87" s="53">
        <v>1</v>
      </c>
      <c r="E87" s="64"/>
      <c r="F87" s="66">
        <f t="shared" si="6"/>
        <v>0</v>
      </c>
      <c r="G87" s="37">
        <v>0.15</v>
      </c>
      <c r="H87" s="115"/>
      <c r="I87" s="62">
        <f t="shared" si="7"/>
        <v>0</v>
      </c>
      <c r="J87" s="60">
        <f t="shared" si="8"/>
        <v>0</v>
      </c>
    </row>
    <row r="88" spans="1:10" ht="24" customHeight="1">
      <c r="A88" s="8" t="s">
        <v>163</v>
      </c>
      <c r="B88" s="45" t="s">
        <v>370</v>
      </c>
      <c r="C88" s="10" t="s">
        <v>13</v>
      </c>
      <c r="D88" s="53">
        <v>1</v>
      </c>
      <c r="E88" s="64"/>
      <c r="F88" s="66">
        <f t="shared" si="6"/>
        <v>0</v>
      </c>
      <c r="G88" s="37">
        <v>0.15</v>
      </c>
      <c r="H88" s="115"/>
      <c r="I88" s="62">
        <f t="shared" si="7"/>
        <v>0</v>
      </c>
      <c r="J88" s="60">
        <f t="shared" si="8"/>
        <v>0</v>
      </c>
    </row>
    <row r="89" spans="1:192" s="70" customFormat="1" ht="24" customHeight="1">
      <c r="A89" s="15" t="s">
        <v>137</v>
      </c>
      <c r="B89" s="71" t="s">
        <v>157</v>
      </c>
      <c r="C89" s="15"/>
      <c r="D89" s="90"/>
      <c r="E89" s="68"/>
      <c r="F89" s="68"/>
      <c r="G89" s="54"/>
      <c r="H89" s="96"/>
      <c r="I89" s="63"/>
      <c r="J89" s="63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</row>
    <row r="90" spans="1:10" ht="24" customHeight="1">
      <c r="A90" s="8" t="s">
        <v>371</v>
      </c>
      <c r="B90" s="45" t="s">
        <v>218</v>
      </c>
      <c r="C90" s="8" t="s">
        <v>0</v>
      </c>
      <c r="D90" s="53">
        <v>1</v>
      </c>
      <c r="E90" s="64"/>
      <c r="F90" s="66">
        <f aca="true" t="shared" si="9" ref="F90:F102">E90*D90</f>
        <v>0</v>
      </c>
      <c r="G90" s="37">
        <v>0.15</v>
      </c>
      <c r="H90" s="115"/>
      <c r="I90" s="62">
        <f aca="true" t="shared" si="10" ref="I90:I102">+F90*H90</f>
        <v>0</v>
      </c>
      <c r="J90" s="60">
        <f aca="true" t="shared" si="11" ref="J90:J102">+$J$2*I90</f>
        <v>0</v>
      </c>
    </row>
    <row r="91" spans="1:10" ht="24" customHeight="1">
      <c r="A91" s="8" t="s">
        <v>372</v>
      </c>
      <c r="B91" s="45" t="s">
        <v>219</v>
      </c>
      <c r="C91" s="8" t="s">
        <v>0</v>
      </c>
      <c r="D91" s="53">
        <v>1</v>
      </c>
      <c r="E91" s="64"/>
      <c r="F91" s="66">
        <f t="shared" si="9"/>
        <v>0</v>
      </c>
      <c r="G91" s="37">
        <v>0.15</v>
      </c>
      <c r="H91" s="115"/>
      <c r="I91" s="62">
        <f t="shared" si="10"/>
        <v>0</v>
      </c>
      <c r="J91" s="60">
        <f t="shared" si="11"/>
        <v>0</v>
      </c>
    </row>
    <row r="92" spans="1:10" ht="24" customHeight="1">
      <c r="A92" s="8" t="s">
        <v>164</v>
      </c>
      <c r="B92" s="45" t="s">
        <v>222</v>
      </c>
      <c r="C92" s="10" t="s">
        <v>13</v>
      </c>
      <c r="D92" s="53">
        <v>8</v>
      </c>
      <c r="E92" s="64"/>
      <c r="F92" s="66">
        <f t="shared" si="9"/>
        <v>0</v>
      </c>
      <c r="G92" s="41">
        <v>0.15</v>
      </c>
      <c r="H92" s="115"/>
      <c r="I92" s="62">
        <f t="shared" si="10"/>
        <v>0</v>
      </c>
      <c r="J92" s="60">
        <f t="shared" si="11"/>
        <v>0</v>
      </c>
    </row>
    <row r="93" spans="1:10" ht="24" customHeight="1">
      <c r="A93" s="8" t="s">
        <v>165</v>
      </c>
      <c r="B93" s="45" t="s">
        <v>373</v>
      </c>
      <c r="C93" s="10" t="s">
        <v>13</v>
      </c>
      <c r="D93" s="53">
        <v>4</v>
      </c>
      <c r="E93" s="64"/>
      <c r="F93" s="66">
        <f t="shared" si="9"/>
        <v>0</v>
      </c>
      <c r="G93" s="41">
        <v>0.15</v>
      </c>
      <c r="H93" s="115"/>
      <c r="I93" s="62">
        <f t="shared" si="10"/>
        <v>0</v>
      </c>
      <c r="J93" s="60">
        <f t="shared" si="11"/>
        <v>0</v>
      </c>
    </row>
    <row r="94" spans="1:10" ht="24" customHeight="1">
      <c r="A94" s="8" t="s">
        <v>220</v>
      </c>
      <c r="B94" s="45" t="s">
        <v>374</v>
      </c>
      <c r="C94" s="10" t="s">
        <v>13</v>
      </c>
      <c r="D94" s="53">
        <v>1</v>
      </c>
      <c r="E94" s="64"/>
      <c r="F94" s="66">
        <f t="shared" si="9"/>
        <v>0</v>
      </c>
      <c r="G94" s="41">
        <v>0.15</v>
      </c>
      <c r="H94" s="115"/>
      <c r="I94" s="62">
        <f t="shared" si="10"/>
        <v>0</v>
      </c>
      <c r="J94" s="60">
        <f t="shared" si="11"/>
        <v>0</v>
      </c>
    </row>
    <row r="95" spans="1:10" ht="24" customHeight="1">
      <c r="A95" s="8" t="s">
        <v>221</v>
      </c>
      <c r="B95" s="45" t="s">
        <v>375</v>
      </c>
      <c r="C95" s="10" t="s">
        <v>13</v>
      </c>
      <c r="D95" s="53">
        <v>1</v>
      </c>
      <c r="E95" s="64"/>
      <c r="F95" s="66">
        <f t="shared" si="9"/>
        <v>0</v>
      </c>
      <c r="G95" s="41">
        <v>0.15</v>
      </c>
      <c r="H95" s="115"/>
      <c r="I95" s="62">
        <f t="shared" si="10"/>
        <v>0</v>
      </c>
      <c r="J95" s="60">
        <f t="shared" si="11"/>
        <v>0</v>
      </c>
    </row>
    <row r="96" spans="1:10" ht="24" customHeight="1">
      <c r="A96" s="8" t="s">
        <v>223</v>
      </c>
      <c r="B96" s="45" t="s">
        <v>376</v>
      </c>
      <c r="C96" s="10" t="s">
        <v>13</v>
      </c>
      <c r="D96" s="53">
        <v>4</v>
      </c>
      <c r="E96" s="64"/>
      <c r="F96" s="67">
        <f t="shared" si="9"/>
        <v>0</v>
      </c>
      <c r="G96" s="41">
        <v>0.15</v>
      </c>
      <c r="H96" s="115"/>
      <c r="I96" s="62">
        <f t="shared" si="10"/>
        <v>0</v>
      </c>
      <c r="J96" s="60">
        <f t="shared" si="11"/>
        <v>0</v>
      </c>
    </row>
    <row r="97" spans="1:10" ht="24" customHeight="1">
      <c r="A97" s="8" t="s">
        <v>224</v>
      </c>
      <c r="B97" s="45" t="s">
        <v>377</v>
      </c>
      <c r="C97" s="10" t="s">
        <v>13</v>
      </c>
      <c r="D97" s="53">
        <v>1</v>
      </c>
      <c r="E97" s="64"/>
      <c r="F97" s="67">
        <f t="shared" si="9"/>
        <v>0</v>
      </c>
      <c r="G97" s="41">
        <v>0.15</v>
      </c>
      <c r="H97" s="115"/>
      <c r="I97" s="62">
        <f t="shared" si="10"/>
        <v>0</v>
      </c>
      <c r="J97" s="60">
        <f t="shared" si="11"/>
        <v>0</v>
      </c>
    </row>
    <row r="98" spans="1:10" ht="24" customHeight="1">
      <c r="A98" s="8" t="s">
        <v>225</v>
      </c>
      <c r="B98" s="45" t="s">
        <v>378</v>
      </c>
      <c r="C98" s="10" t="s">
        <v>13</v>
      </c>
      <c r="D98" s="53">
        <v>1</v>
      </c>
      <c r="E98" s="64"/>
      <c r="F98" s="66">
        <f t="shared" si="9"/>
        <v>0</v>
      </c>
      <c r="G98" s="41">
        <v>0.15</v>
      </c>
      <c r="H98" s="115"/>
      <c r="I98" s="62">
        <f t="shared" si="10"/>
        <v>0</v>
      </c>
      <c r="J98" s="60">
        <f t="shared" si="11"/>
        <v>0</v>
      </c>
    </row>
    <row r="99" spans="1:10" ht="24" customHeight="1">
      <c r="A99" s="8" t="s">
        <v>226</v>
      </c>
      <c r="B99" s="45" t="s">
        <v>379</v>
      </c>
      <c r="C99" s="10" t="s">
        <v>13</v>
      </c>
      <c r="D99" s="53">
        <v>1</v>
      </c>
      <c r="E99" s="64"/>
      <c r="F99" s="66">
        <f t="shared" si="9"/>
        <v>0</v>
      </c>
      <c r="G99" s="41">
        <v>0.15</v>
      </c>
      <c r="H99" s="115"/>
      <c r="I99" s="62">
        <f t="shared" si="10"/>
        <v>0</v>
      </c>
      <c r="J99" s="60">
        <f t="shared" si="11"/>
        <v>0</v>
      </c>
    </row>
    <row r="100" spans="1:10" ht="24" customHeight="1">
      <c r="A100" s="8" t="s">
        <v>227</v>
      </c>
      <c r="B100" s="45" t="s">
        <v>380</v>
      </c>
      <c r="C100" s="10" t="s">
        <v>13</v>
      </c>
      <c r="D100" s="53">
        <v>1</v>
      </c>
      <c r="E100" s="64"/>
      <c r="F100" s="66">
        <f t="shared" si="9"/>
        <v>0</v>
      </c>
      <c r="G100" s="41">
        <v>0.15</v>
      </c>
      <c r="H100" s="115"/>
      <c r="I100" s="62">
        <f t="shared" si="10"/>
        <v>0</v>
      </c>
      <c r="J100" s="60">
        <f t="shared" si="11"/>
        <v>0</v>
      </c>
    </row>
    <row r="101" spans="1:10" ht="24" customHeight="1">
      <c r="A101" s="8" t="s">
        <v>228</v>
      </c>
      <c r="B101" s="45" t="s">
        <v>381</v>
      </c>
      <c r="C101" s="10" t="s">
        <v>13</v>
      </c>
      <c r="D101" s="53">
        <v>1</v>
      </c>
      <c r="E101" s="64"/>
      <c r="F101" s="66">
        <f t="shared" si="9"/>
        <v>0</v>
      </c>
      <c r="G101" s="41">
        <v>0.15</v>
      </c>
      <c r="H101" s="115"/>
      <c r="I101" s="62">
        <f t="shared" si="10"/>
        <v>0</v>
      </c>
      <c r="J101" s="60">
        <f t="shared" si="11"/>
        <v>0</v>
      </c>
    </row>
    <row r="102" spans="1:10" ht="24" customHeight="1">
      <c r="A102" s="8" t="s">
        <v>229</v>
      </c>
      <c r="B102" s="45" t="s">
        <v>382</v>
      </c>
      <c r="C102" s="10" t="s">
        <v>13</v>
      </c>
      <c r="D102" s="53">
        <v>1</v>
      </c>
      <c r="E102" s="64"/>
      <c r="F102" s="66">
        <f t="shared" si="9"/>
        <v>0</v>
      </c>
      <c r="G102" s="41">
        <v>0.23</v>
      </c>
      <c r="H102" s="115"/>
      <c r="I102" s="62">
        <f t="shared" si="10"/>
        <v>0</v>
      </c>
      <c r="J102" s="60">
        <f t="shared" si="11"/>
        <v>0</v>
      </c>
    </row>
    <row r="103" spans="1:10" ht="24" customHeight="1">
      <c r="A103" s="33">
        <v>8</v>
      </c>
      <c r="B103" s="11" t="s">
        <v>383</v>
      </c>
      <c r="C103" s="12"/>
      <c r="D103" s="88"/>
      <c r="E103" s="61"/>
      <c r="F103" s="61"/>
      <c r="G103" s="14"/>
      <c r="H103" s="94"/>
      <c r="I103" s="59"/>
      <c r="J103" s="59"/>
    </row>
    <row r="104" spans="1:10" ht="24" customHeight="1">
      <c r="A104" s="8" t="s">
        <v>9</v>
      </c>
      <c r="B104" s="9" t="s">
        <v>114</v>
      </c>
      <c r="C104" s="8" t="s">
        <v>13</v>
      </c>
      <c r="D104" s="53">
        <v>6</v>
      </c>
      <c r="E104" s="64"/>
      <c r="F104" s="66">
        <f>E104*D104</f>
        <v>0</v>
      </c>
      <c r="G104" s="25">
        <v>0.05</v>
      </c>
      <c r="H104" s="115"/>
      <c r="I104" s="62">
        <f>+F104*H104</f>
        <v>0</v>
      </c>
      <c r="J104" s="60">
        <f>+$J$2*I104</f>
        <v>0</v>
      </c>
    </row>
    <row r="105" spans="1:10" ht="24" customHeight="1">
      <c r="A105" s="15" t="s">
        <v>10</v>
      </c>
      <c r="B105" s="72" t="s">
        <v>141</v>
      </c>
      <c r="C105" s="15"/>
      <c r="D105" s="90"/>
      <c r="E105" s="63"/>
      <c r="F105" s="68"/>
      <c r="G105" s="54"/>
      <c r="H105" s="96"/>
      <c r="I105" s="63"/>
      <c r="J105" s="63"/>
    </row>
    <row r="106" spans="1:10" ht="24" customHeight="1">
      <c r="A106" s="8" t="s">
        <v>170</v>
      </c>
      <c r="B106" s="9" t="s">
        <v>172</v>
      </c>
      <c r="C106" s="8" t="s">
        <v>13</v>
      </c>
      <c r="D106" s="53">
        <v>2</v>
      </c>
      <c r="E106" s="64"/>
      <c r="F106" s="66">
        <f aca="true" t="shared" si="12" ref="F106:F111">E106*D106</f>
        <v>0</v>
      </c>
      <c r="G106" s="25">
        <v>0.05</v>
      </c>
      <c r="H106" s="115"/>
      <c r="I106" s="62">
        <f aca="true" t="shared" si="13" ref="I106:I111">+F106*H106</f>
        <v>0</v>
      </c>
      <c r="J106" s="60">
        <f aca="true" t="shared" si="14" ref="J106:J111">+$J$2*I106</f>
        <v>0</v>
      </c>
    </row>
    <row r="107" spans="1:10" ht="24" customHeight="1">
      <c r="A107" s="8" t="s">
        <v>171</v>
      </c>
      <c r="B107" s="9" t="s">
        <v>173</v>
      </c>
      <c r="C107" s="8" t="s">
        <v>13</v>
      </c>
      <c r="D107" s="53">
        <v>1</v>
      </c>
      <c r="E107" s="64"/>
      <c r="F107" s="66">
        <f t="shared" si="12"/>
        <v>0</v>
      </c>
      <c r="G107" s="25">
        <v>0.05</v>
      </c>
      <c r="H107" s="115"/>
      <c r="I107" s="62">
        <f t="shared" si="13"/>
        <v>0</v>
      </c>
      <c r="J107" s="60">
        <f t="shared" si="14"/>
        <v>0</v>
      </c>
    </row>
    <row r="108" spans="1:10" ht="24" customHeight="1">
      <c r="A108" s="8" t="s">
        <v>11</v>
      </c>
      <c r="B108" s="9" t="s">
        <v>115</v>
      </c>
      <c r="C108" s="10" t="s">
        <v>13</v>
      </c>
      <c r="D108" s="53">
        <v>2</v>
      </c>
      <c r="E108" s="64"/>
      <c r="F108" s="66">
        <f t="shared" si="12"/>
        <v>0</v>
      </c>
      <c r="G108" s="25">
        <v>0.05</v>
      </c>
      <c r="H108" s="115"/>
      <c r="I108" s="62">
        <f t="shared" si="13"/>
        <v>0</v>
      </c>
      <c r="J108" s="60">
        <f t="shared" si="14"/>
        <v>0</v>
      </c>
    </row>
    <row r="109" spans="1:10" ht="24" customHeight="1">
      <c r="A109" s="8" t="s">
        <v>121</v>
      </c>
      <c r="B109" s="9" t="s">
        <v>116</v>
      </c>
      <c r="C109" s="8" t="s">
        <v>13</v>
      </c>
      <c r="D109" s="53">
        <v>6</v>
      </c>
      <c r="E109" s="64"/>
      <c r="F109" s="66">
        <f t="shared" si="12"/>
        <v>0</v>
      </c>
      <c r="G109" s="25">
        <v>0.05</v>
      </c>
      <c r="H109" s="115"/>
      <c r="I109" s="62">
        <f t="shared" si="13"/>
        <v>0</v>
      </c>
      <c r="J109" s="60">
        <f t="shared" si="14"/>
        <v>0</v>
      </c>
    </row>
    <row r="110" spans="1:10" ht="24" customHeight="1">
      <c r="A110" s="8" t="s">
        <v>122</v>
      </c>
      <c r="B110" s="9" t="s">
        <v>117</v>
      </c>
      <c r="C110" s="8" t="s">
        <v>13</v>
      </c>
      <c r="D110" s="53">
        <v>5</v>
      </c>
      <c r="E110" s="64"/>
      <c r="F110" s="66">
        <f t="shared" si="12"/>
        <v>0</v>
      </c>
      <c r="G110" s="25">
        <v>0.05</v>
      </c>
      <c r="H110" s="115"/>
      <c r="I110" s="62">
        <f t="shared" si="13"/>
        <v>0</v>
      </c>
      <c r="J110" s="60">
        <f t="shared" si="14"/>
        <v>0</v>
      </c>
    </row>
    <row r="111" spans="1:10" ht="24" customHeight="1">
      <c r="A111" s="8" t="s">
        <v>123</v>
      </c>
      <c r="B111" s="9" t="s">
        <v>185</v>
      </c>
      <c r="C111" s="8" t="s">
        <v>13</v>
      </c>
      <c r="D111" s="53">
        <v>5</v>
      </c>
      <c r="E111" s="64"/>
      <c r="F111" s="66">
        <f t="shared" si="12"/>
        <v>0</v>
      </c>
      <c r="G111" s="25">
        <v>0.05</v>
      </c>
      <c r="H111" s="115"/>
      <c r="I111" s="62">
        <f t="shared" si="13"/>
        <v>0</v>
      </c>
      <c r="J111" s="60">
        <f t="shared" si="14"/>
        <v>0</v>
      </c>
    </row>
    <row r="112" spans="1:10" ht="24" customHeight="1">
      <c r="A112" s="15" t="s">
        <v>124</v>
      </c>
      <c r="B112" s="72" t="s">
        <v>108</v>
      </c>
      <c r="C112" s="15"/>
      <c r="D112" s="90"/>
      <c r="E112" s="63"/>
      <c r="F112" s="68"/>
      <c r="G112" s="54"/>
      <c r="H112" s="96"/>
      <c r="I112" s="63"/>
      <c r="J112" s="63"/>
    </row>
    <row r="113" spans="1:10" ht="24" customHeight="1">
      <c r="A113" s="8" t="s">
        <v>174</v>
      </c>
      <c r="B113" s="9" t="s">
        <v>176</v>
      </c>
      <c r="C113" s="8" t="s">
        <v>13</v>
      </c>
      <c r="D113" s="53">
        <v>3</v>
      </c>
      <c r="E113" s="64"/>
      <c r="F113" s="66">
        <f aca="true" t="shared" si="15" ref="F113:F119">E113*D113</f>
        <v>0</v>
      </c>
      <c r="G113" s="25">
        <v>0.05</v>
      </c>
      <c r="H113" s="115"/>
      <c r="I113" s="62">
        <f aca="true" t="shared" si="16" ref="I113:I119">+F113*H113</f>
        <v>0</v>
      </c>
      <c r="J113" s="60">
        <f aca="true" t="shared" si="17" ref="J113:J119">+$J$2*I113</f>
        <v>0</v>
      </c>
    </row>
    <row r="114" spans="1:10" ht="24" customHeight="1">
      <c r="A114" s="8" t="s">
        <v>175</v>
      </c>
      <c r="B114" s="9" t="s">
        <v>177</v>
      </c>
      <c r="C114" s="8" t="s">
        <v>13</v>
      </c>
      <c r="D114" s="53">
        <v>2</v>
      </c>
      <c r="E114" s="64"/>
      <c r="F114" s="66">
        <f t="shared" si="15"/>
        <v>0</v>
      </c>
      <c r="G114" s="25">
        <v>0.05</v>
      </c>
      <c r="H114" s="115"/>
      <c r="I114" s="62">
        <f t="shared" si="16"/>
        <v>0</v>
      </c>
      <c r="J114" s="60">
        <f t="shared" si="17"/>
        <v>0</v>
      </c>
    </row>
    <row r="115" spans="1:10" ht="24" customHeight="1">
      <c r="A115" s="8" t="s">
        <v>138</v>
      </c>
      <c r="B115" s="9" t="s">
        <v>118</v>
      </c>
      <c r="C115" s="8" t="s">
        <v>13</v>
      </c>
      <c r="D115" s="53">
        <v>12</v>
      </c>
      <c r="E115" s="64"/>
      <c r="F115" s="66">
        <f t="shared" si="15"/>
        <v>0</v>
      </c>
      <c r="G115" s="25">
        <v>0.05</v>
      </c>
      <c r="H115" s="115"/>
      <c r="I115" s="62">
        <f t="shared" si="16"/>
        <v>0</v>
      </c>
      <c r="J115" s="60">
        <f t="shared" si="17"/>
        <v>0</v>
      </c>
    </row>
    <row r="116" spans="1:10" ht="24" customHeight="1">
      <c r="A116" s="8" t="s">
        <v>139</v>
      </c>
      <c r="B116" s="9" t="s">
        <v>384</v>
      </c>
      <c r="C116" s="8" t="s">
        <v>13</v>
      </c>
      <c r="D116" s="53">
        <v>4</v>
      </c>
      <c r="E116" s="64"/>
      <c r="F116" s="66">
        <f t="shared" si="15"/>
        <v>0</v>
      </c>
      <c r="G116" s="25">
        <v>0.05</v>
      </c>
      <c r="H116" s="115"/>
      <c r="I116" s="62">
        <f t="shared" si="16"/>
        <v>0</v>
      </c>
      <c r="J116" s="60">
        <f t="shared" si="17"/>
        <v>0</v>
      </c>
    </row>
    <row r="117" spans="1:10" ht="24" customHeight="1">
      <c r="A117" s="8" t="s">
        <v>140</v>
      </c>
      <c r="B117" s="9" t="s">
        <v>386</v>
      </c>
      <c r="C117" s="8" t="s">
        <v>13</v>
      </c>
      <c r="D117" s="53">
        <v>1</v>
      </c>
      <c r="E117" s="64"/>
      <c r="F117" s="66">
        <f t="shared" si="15"/>
        <v>0</v>
      </c>
      <c r="G117" s="25">
        <v>0.05</v>
      </c>
      <c r="H117" s="115"/>
      <c r="I117" s="62">
        <f t="shared" si="16"/>
        <v>0</v>
      </c>
      <c r="J117" s="60">
        <f t="shared" si="17"/>
        <v>0</v>
      </c>
    </row>
    <row r="118" spans="1:10" ht="24" customHeight="1">
      <c r="A118" s="8" t="s">
        <v>125</v>
      </c>
      <c r="B118" s="9" t="s">
        <v>178</v>
      </c>
      <c r="C118" s="8" t="s">
        <v>13</v>
      </c>
      <c r="D118" s="53">
        <v>1</v>
      </c>
      <c r="E118" s="64"/>
      <c r="F118" s="66">
        <f t="shared" si="15"/>
        <v>0</v>
      </c>
      <c r="G118" s="25">
        <v>0.05</v>
      </c>
      <c r="H118" s="115"/>
      <c r="I118" s="62">
        <f t="shared" si="16"/>
        <v>0</v>
      </c>
      <c r="J118" s="60">
        <f t="shared" si="17"/>
        <v>0</v>
      </c>
    </row>
    <row r="119" spans="1:10" ht="24" customHeight="1">
      <c r="A119" s="8" t="s">
        <v>126</v>
      </c>
      <c r="B119" s="45" t="s">
        <v>385</v>
      </c>
      <c r="C119" s="8" t="s">
        <v>13</v>
      </c>
      <c r="D119" s="53">
        <v>1</v>
      </c>
      <c r="E119" s="64"/>
      <c r="F119" s="66">
        <f t="shared" si="15"/>
        <v>0</v>
      </c>
      <c r="G119" s="25">
        <v>0.05</v>
      </c>
      <c r="H119" s="115"/>
      <c r="I119" s="62">
        <f t="shared" si="16"/>
        <v>0</v>
      </c>
      <c r="J119" s="60">
        <f t="shared" si="17"/>
        <v>0</v>
      </c>
    </row>
    <row r="120" spans="1:10" ht="24" customHeight="1">
      <c r="A120" s="15" t="s">
        <v>128</v>
      </c>
      <c r="B120" s="71" t="s">
        <v>230</v>
      </c>
      <c r="C120" s="15"/>
      <c r="D120" s="90"/>
      <c r="E120" s="68"/>
      <c r="F120" s="68"/>
      <c r="G120" s="54"/>
      <c r="H120" s="96"/>
      <c r="I120" s="63"/>
      <c r="J120" s="63"/>
    </row>
    <row r="121" spans="1:10" ht="24" customHeight="1">
      <c r="A121" s="8" t="s">
        <v>201</v>
      </c>
      <c r="B121" s="45" t="s">
        <v>179</v>
      </c>
      <c r="C121" s="8" t="s">
        <v>13</v>
      </c>
      <c r="D121" s="53">
        <v>1</v>
      </c>
      <c r="E121" s="64"/>
      <c r="F121" s="66">
        <f>E121*D121</f>
        <v>0</v>
      </c>
      <c r="G121" s="25">
        <v>0.15</v>
      </c>
      <c r="H121" s="115"/>
      <c r="I121" s="62">
        <f>+F121*H121</f>
        <v>0</v>
      </c>
      <c r="J121" s="60">
        <f>+$J$2*I121</f>
        <v>0</v>
      </c>
    </row>
    <row r="122" spans="1:10" ht="24" customHeight="1">
      <c r="A122" s="8" t="s">
        <v>202</v>
      </c>
      <c r="B122" s="45" t="s">
        <v>180</v>
      </c>
      <c r="C122" s="8" t="s">
        <v>13</v>
      </c>
      <c r="D122" s="53">
        <v>1</v>
      </c>
      <c r="E122" s="64"/>
      <c r="F122" s="66">
        <f>E122*D122</f>
        <v>0</v>
      </c>
      <c r="G122" s="25">
        <v>0.15</v>
      </c>
      <c r="H122" s="115"/>
      <c r="I122" s="62">
        <f>+F122*H122</f>
        <v>0</v>
      </c>
      <c r="J122" s="60">
        <f>+$J$2*I122</f>
        <v>0</v>
      </c>
    </row>
    <row r="123" spans="1:10" ht="24" customHeight="1">
      <c r="A123" s="8" t="s">
        <v>203</v>
      </c>
      <c r="B123" s="45" t="s">
        <v>387</v>
      </c>
      <c r="C123" s="8" t="s">
        <v>13</v>
      </c>
      <c r="D123" s="53">
        <v>1</v>
      </c>
      <c r="E123" s="64"/>
      <c r="F123" s="66">
        <f>E123*D123</f>
        <v>0</v>
      </c>
      <c r="G123" s="25">
        <v>0.15</v>
      </c>
      <c r="H123" s="115"/>
      <c r="I123" s="62">
        <f>+F123*H123</f>
        <v>0</v>
      </c>
      <c r="J123" s="60">
        <f>+$J$2*I123</f>
        <v>0</v>
      </c>
    </row>
    <row r="124" spans="1:10" ht="24" customHeight="1">
      <c r="A124" s="15" t="s">
        <v>129</v>
      </c>
      <c r="B124" s="71" t="s">
        <v>186</v>
      </c>
      <c r="C124" s="15"/>
      <c r="D124" s="90"/>
      <c r="E124" s="68"/>
      <c r="F124" s="68"/>
      <c r="G124" s="54"/>
      <c r="H124" s="96"/>
      <c r="I124" s="63"/>
      <c r="J124" s="63"/>
    </row>
    <row r="125" spans="1:10" ht="24" customHeight="1">
      <c r="A125" s="8" t="s">
        <v>388</v>
      </c>
      <c r="B125" s="45" t="s">
        <v>181</v>
      </c>
      <c r="C125" s="8" t="s">
        <v>13</v>
      </c>
      <c r="D125" s="53">
        <v>2</v>
      </c>
      <c r="E125" s="64"/>
      <c r="F125" s="66">
        <f aca="true" t="shared" si="18" ref="F125:F134">E125*D125</f>
        <v>0</v>
      </c>
      <c r="G125" s="25">
        <v>0.05</v>
      </c>
      <c r="H125" s="115"/>
      <c r="I125" s="62">
        <f aca="true" t="shared" si="19" ref="I125:I134">+F125*H125</f>
        <v>0</v>
      </c>
      <c r="J125" s="60">
        <f aca="true" t="shared" si="20" ref="J125:J134">+$J$2*I125</f>
        <v>0</v>
      </c>
    </row>
    <row r="126" spans="1:10" ht="24" customHeight="1">
      <c r="A126" s="8" t="s">
        <v>389</v>
      </c>
      <c r="B126" s="45" t="s">
        <v>182</v>
      </c>
      <c r="C126" s="8" t="s">
        <v>13</v>
      </c>
      <c r="D126" s="53">
        <v>2</v>
      </c>
      <c r="E126" s="64"/>
      <c r="F126" s="66">
        <f t="shared" si="18"/>
        <v>0</v>
      </c>
      <c r="G126" s="25">
        <v>0.05</v>
      </c>
      <c r="H126" s="115"/>
      <c r="I126" s="62">
        <f t="shared" si="19"/>
        <v>0</v>
      </c>
      <c r="J126" s="60">
        <f t="shared" si="20"/>
        <v>0</v>
      </c>
    </row>
    <row r="127" spans="1:10" ht="24" customHeight="1">
      <c r="A127" s="8" t="s">
        <v>390</v>
      </c>
      <c r="B127" s="45" t="s">
        <v>183</v>
      </c>
      <c r="C127" s="8" t="s">
        <v>13</v>
      </c>
      <c r="D127" s="53">
        <v>2</v>
      </c>
      <c r="E127" s="64"/>
      <c r="F127" s="66">
        <f t="shared" si="18"/>
        <v>0</v>
      </c>
      <c r="G127" s="25">
        <v>0.05</v>
      </c>
      <c r="H127" s="115"/>
      <c r="I127" s="62">
        <f t="shared" si="19"/>
        <v>0</v>
      </c>
      <c r="J127" s="60">
        <f t="shared" si="20"/>
        <v>0</v>
      </c>
    </row>
    <row r="128" spans="1:10" ht="24" customHeight="1">
      <c r="A128" s="8" t="s">
        <v>130</v>
      </c>
      <c r="B128" s="45" t="s">
        <v>184</v>
      </c>
      <c r="C128" s="8" t="s">
        <v>13</v>
      </c>
      <c r="D128" s="53">
        <v>3</v>
      </c>
      <c r="E128" s="64"/>
      <c r="F128" s="66">
        <f t="shared" si="18"/>
        <v>0</v>
      </c>
      <c r="G128" s="25">
        <v>0.05</v>
      </c>
      <c r="H128" s="115"/>
      <c r="I128" s="62">
        <f t="shared" si="19"/>
        <v>0</v>
      </c>
      <c r="J128" s="60">
        <f t="shared" si="20"/>
        <v>0</v>
      </c>
    </row>
    <row r="129" spans="1:10" ht="24" customHeight="1">
      <c r="A129" s="8" t="s">
        <v>142</v>
      </c>
      <c r="B129" s="45" t="s">
        <v>391</v>
      </c>
      <c r="C129" s="8" t="s">
        <v>13</v>
      </c>
      <c r="D129" s="53">
        <v>3</v>
      </c>
      <c r="E129" s="64"/>
      <c r="F129" s="66">
        <f t="shared" si="18"/>
        <v>0</v>
      </c>
      <c r="G129" s="41">
        <v>0.05</v>
      </c>
      <c r="H129" s="115"/>
      <c r="I129" s="62">
        <f t="shared" si="19"/>
        <v>0</v>
      </c>
      <c r="J129" s="60">
        <f t="shared" si="20"/>
        <v>0</v>
      </c>
    </row>
    <row r="130" spans="1:10" ht="24" customHeight="1">
      <c r="A130" s="8" t="s">
        <v>166</v>
      </c>
      <c r="B130" s="45" t="s">
        <v>392</v>
      </c>
      <c r="C130" s="8" t="s">
        <v>13</v>
      </c>
      <c r="D130" s="53">
        <v>1</v>
      </c>
      <c r="E130" s="64"/>
      <c r="F130" s="66">
        <f t="shared" si="18"/>
        <v>0</v>
      </c>
      <c r="G130" s="41">
        <v>0.05</v>
      </c>
      <c r="H130" s="115"/>
      <c r="I130" s="62">
        <f t="shared" si="19"/>
        <v>0</v>
      </c>
      <c r="J130" s="60">
        <f t="shared" si="20"/>
        <v>0</v>
      </c>
    </row>
    <row r="131" spans="1:10" ht="24" customHeight="1">
      <c r="A131" s="8" t="s">
        <v>167</v>
      </c>
      <c r="B131" s="45" t="s">
        <v>393</v>
      </c>
      <c r="C131" s="8" t="s">
        <v>13</v>
      </c>
      <c r="D131" s="53">
        <v>3</v>
      </c>
      <c r="E131" s="64"/>
      <c r="F131" s="66">
        <f t="shared" si="18"/>
        <v>0</v>
      </c>
      <c r="G131" s="41">
        <v>0.05</v>
      </c>
      <c r="H131" s="115"/>
      <c r="I131" s="62">
        <f t="shared" si="19"/>
        <v>0</v>
      </c>
      <c r="J131" s="60">
        <f t="shared" si="20"/>
        <v>0</v>
      </c>
    </row>
    <row r="132" spans="1:10" ht="24" customHeight="1">
      <c r="A132" s="8" t="s">
        <v>168</v>
      </c>
      <c r="B132" s="45" t="s">
        <v>394</v>
      </c>
      <c r="C132" s="8" t="s">
        <v>13</v>
      </c>
      <c r="D132" s="53">
        <v>7</v>
      </c>
      <c r="E132" s="64"/>
      <c r="F132" s="66">
        <f t="shared" si="18"/>
        <v>0</v>
      </c>
      <c r="G132" s="41">
        <v>0.05</v>
      </c>
      <c r="H132" s="115"/>
      <c r="I132" s="62">
        <f t="shared" si="19"/>
        <v>0</v>
      </c>
      <c r="J132" s="60">
        <f t="shared" si="20"/>
        <v>0</v>
      </c>
    </row>
    <row r="133" spans="1:10" ht="24" customHeight="1">
      <c r="A133" s="8" t="s">
        <v>169</v>
      </c>
      <c r="B133" s="45" t="s">
        <v>232</v>
      </c>
      <c r="C133" s="8" t="s">
        <v>4</v>
      </c>
      <c r="D133" s="53">
        <v>1</v>
      </c>
      <c r="E133" s="64"/>
      <c r="F133" s="66">
        <f t="shared" si="18"/>
        <v>0</v>
      </c>
      <c r="G133" s="41">
        <v>0.1</v>
      </c>
      <c r="H133" s="115"/>
      <c r="I133" s="62">
        <f t="shared" si="19"/>
        <v>0</v>
      </c>
      <c r="J133" s="60">
        <f t="shared" si="20"/>
        <v>0</v>
      </c>
    </row>
    <row r="134" spans="1:10" ht="24" customHeight="1">
      <c r="A134" s="8" t="s">
        <v>477</v>
      </c>
      <c r="B134" s="135" t="s">
        <v>478</v>
      </c>
      <c r="C134" s="8" t="s">
        <v>13</v>
      </c>
      <c r="D134" s="53">
        <v>3</v>
      </c>
      <c r="E134" s="64"/>
      <c r="F134" s="66">
        <f t="shared" si="18"/>
        <v>0</v>
      </c>
      <c r="G134" s="41">
        <v>0.05</v>
      </c>
      <c r="H134" s="115"/>
      <c r="I134" s="62">
        <f t="shared" si="19"/>
        <v>0</v>
      </c>
      <c r="J134" s="60">
        <f t="shared" si="20"/>
        <v>0</v>
      </c>
    </row>
    <row r="135" spans="1:10" ht="24" customHeight="1">
      <c r="A135" s="33">
        <v>9</v>
      </c>
      <c r="B135" s="38" t="s">
        <v>395</v>
      </c>
      <c r="C135" s="12"/>
      <c r="D135" s="88"/>
      <c r="E135" s="61"/>
      <c r="F135" s="61"/>
      <c r="G135" s="14"/>
      <c r="H135" s="94"/>
      <c r="I135" s="59"/>
      <c r="J135" s="59"/>
    </row>
    <row r="136" spans="1:10" ht="24" customHeight="1">
      <c r="A136" s="8" t="s">
        <v>12</v>
      </c>
      <c r="B136" s="45" t="s">
        <v>89</v>
      </c>
      <c r="C136" s="10" t="s">
        <v>0</v>
      </c>
      <c r="D136" s="53">
        <v>1</v>
      </c>
      <c r="E136" s="64"/>
      <c r="F136" s="66">
        <f>E136*D136</f>
        <v>0</v>
      </c>
      <c r="G136" s="41">
        <v>0.18</v>
      </c>
      <c r="H136" s="115"/>
      <c r="I136" s="62">
        <f>+F136*H136</f>
        <v>0</v>
      </c>
      <c r="J136" s="60">
        <f>+$J$2*I136</f>
        <v>0</v>
      </c>
    </row>
    <row r="137" spans="1:10" ht="24" customHeight="1">
      <c r="A137" s="15" t="s">
        <v>14</v>
      </c>
      <c r="B137" s="71" t="s">
        <v>90</v>
      </c>
      <c r="C137" s="15"/>
      <c r="D137" s="90"/>
      <c r="E137" s="68"/>
      <c r="F137" s="68"/>
      <c r="G137" s="54"/>
      <c r="H137" s="96"/>
      <c r="I137" s="63"/>
      <c r="J137" s="63"/>
    </row>
    <row r="138" spans="1:10" ht="24" customHeight="1">
      <c r="A138" s="8" t="s">
        <v>187</v>
      </c>
      <c r="B138" s="45" t="s">
        <v>188</v>
      </c>
      <c r="C138" s="10" t="s">
        <v>0</v>
      </c>
      <c r="D138" s="53">
        <v>1</v>
      </c>
      <c r="E138" s="64"/>
      <c r="F138" s="66">
        <f>E138*D138</f>
        <v>0</v>
      </c>
      <c r="G138" s="41">
        <v>0.18</v>
      </c>
      <c r="H138" s="115"/>
      <c r="I138" s="62">
        <f>+F138*H138</f>
        <v>0</v>
      </c>
      <c r="J138" s="60">
        <f>+$J$2*I138</f>
        <v>0</v>
      </c>
    </row>
    <row r="139" spans="1:10" ht="24" customHeight="1">
      <c r="A139" s="8" t="s">
        <v>190</v>
      </c>
      <c r="B139" s="45" t="s">
        <v>189</v>
      </c>
      <c r="C139" s="10" t="s">
        <v>0</v>
      </c>
      <c r="D139" s="53">
        <v>1</v>
      </c>
      <c r="E139" s="64"/>
      <c r="F139" s="66">
        <f>E139*D139</f>
        <v>0</v>
      </c>
      <c r="G139" s="41">
        <v>0.18</v>
      </c>
      <c r="H139" s="115"/>
      <c r="I139" s="62">
        <f>+F139*H139</f>
        <v>0</v>
      </c>
      <c r="J139" s="60">
        <f>+$J$2*I139</f>
        <v>0</v>
      </c>
    </row>
    <row r="140" spans="1:10" ht="24" customHeight="1">
      <c r="A140" s="8" t="s">
        <v>396</v>
      </c>
      <c r="B140" s="45" t="s">
        <v>191</v>
      </c>
      <c r="C140" s="10" t="s">
        <v>0</v>
      </c>
      <c r="D140" s="53">
        <v>1</v>
      </c>
      <c r="E140" s="64"/>
      <c r="F140" s="66">
        <f>E140*D140</f>
        <v>0</v>
      </c>
      <c r="G140" s="41">
        <v>0.18</v>
      </c>
      <c r="H140" s="115"/>
      <c r="I140" s="62">
        <f>+F140*H140</f>
        <v>0</v>
      </c>
      <c r="J140" s="60">
        <f>+$J$2*I140</f>
        <v>0</v>
      </c>
    </row>
    <row r="141" spans="1:10" ht="24" customHeight="1">
      <c r="A141" s="8" t="s">
        <v>397</v>
      </c>
      <c r="B141" s="45" t="s">
        <v>192</v>
      </c>
      <c r="C141" s="10" t="s">
        <v>0</v>
      </c>
      <c r="D141" s="53">
        <v>1</v>
      </c>
      <c r="E141" s="64"/>
      <c r="F141" s="66">
        <f>E141*D141</f>
        <v>0</v>
      </c>
      <c r="G141" s="41">
        <v>0.18</v>
      </c>
      <c r="H141" s="115"/>
      <c r="I141" s="62">
        <f>+F141*H141</f>
        <v>0</v>
      </c>
      <c r="J141" s="60">
        <f>+$J$2*I141</f>
        <v>0</v>
      </c>
    </row>
    <row r="142" spans="1:10" ht="24" customHeight="1">
      <c r="A142" s="8" t="s">
        <v>459</v>
      </c>
      <c r="B142" s="135" t="s">
        <v>460</v>
      </c>
      <c r="C142" s="10"/>
      <c r="D142" s="53"/>
      <c r="E142" s="64"/>
      <c r="F142" s="66"/>
      <c r="G142" s="37"/>
      <c r="H142" s="115"/>
      <c r="I142" s="62"/>
      <c r="J142" s="60"/>
    </row>
    <row r="143" spans="1:10" ht="24" customHeight="1">
      <c r="A143" s="8" t="s">
        <v>461</v>
      </c>
      <c r="B143" s="135" t="s">
        <v>462</v>
      </c>
      <c r="C143" s="10" t="s">
        <v>13</v>
      </c>
      <c r="D143" s="53">
        <v>2</v>
      </c>
      <c r="E143" s="64"/>
      <c r="F143" s="66">
        <f>E143*D143</f>
        <v>0</v>
      </c>
      <c r="G143" s="37">
        <v>0.18</v>
      </c>
      <c r="H143" s="115"/>
      <c r="I143" s="62">
        <f>+F143*H143</f>
        <v>0</v>
      </c>
      <c r="J143" s="60">
        <f>+$J$2*I143</f>
        <v>0</v>
      </c>
    </row>
    <row r="144" spans="1:10" ht="24" customHeight="1">
      <c r="A144" s="8" t="s">
        <v>469</v>
      </c>
      <c r="B144" s="135" t="s">
        <v>463</v>
      </c>
      <c r="C144" s="10" t="s">
        <v>0</v>
      </c>
      <c r="D144" s="53">
        <v>1</v>
      </c>
      <c r="E144" s="64"/>
      <c r="F144" s="66">
        <f>E144*D144</f>
        <v>0</v>
      </c>
      <c r="G144" s="37">
        <v>0.18</v>
      </c>
      <c r="H144" s="115"/>
      <c r="I144" s="62">
        <f>+F144*H144</f>
        <v>0</v>
      </c>
      <c r="J144" s="60">
        <f>+$J$2*I144</f>
        <v>0</v>
      </c>
    </row>
    <row r="145" spans="1:10" ht="24" customHeight="1">
      <c r="A145" s="8" t="s">
        <v>470</v>
      </c>
      <c r="B145" s="135" t="s">
        <v>464</v>
      </c>
      <c r="C145" s="10"/>
      <c r="D145" s="53"/>
      <c r="E145" s="64"/>
      <c r="F145" s="66"/>
      <c r="G145" s="37"/>
      <c r="H145" s="115"/>
      <c r="I145" s="62"/>
      <c r="J145" s="60"/>
    </row>
    <row r="146" spans="1:10" ht="24" customHeight="1">
      <c r="A146" s="8" t="s">
        <v>471</v>
      </c>
      <c r="B146" s="135" t="s">
        <v>472</v>
      </c>
      <c r="C146" s="10" t="s">
        <v>22</v>
      </c>
      <c r="D146" s="53">
        <v>35</v>
      </c>
      <c r="E146" s="64"/>
      <c r="F146" s="66">
        <f>E146*D146</f>
        <v>0</v>
      </c>
      <c r="G146" s="37">
        <v>0.18</v>
      </c>
      <c r="H146" s="115"/>
      <c r="I146" s="62">
        <f>+F146*H146</f>
        <v>0</v>
      </c>
      <c r="J146" s="60">
        <f>+$J$2*I146</f>
        <v>0</v>
      </c>
    </row>
    <row r="147" spans="1:10" ht="24" customHeight="1">
      <c r="A147" s="8" t="s">
        <v>473</v>
      </c>
      <c r="B147" s="135" t="s">
        <v>465</v>
      </c>
      <c r="C147" s="10" t="s">
        <v>22</v>
      </c>
      <c r="D147" s="53">
        <v>25</v>
      </c>
      <c r="E147" s="64"/>
      <c r="F147" s="66">
        <f>E147*D147</f>
        <v>0</v>
      </c>
      <c r="G147" s="37">
        <v>0.18</v>
      </c>
      <c r="H147" s="115"/>
      <c r="I147" s="62">
        <f>+F147*H147</f>
        <v>0</v>
      </c>
      <c r="J147" s="60">
        <f>+$J$2*I147</f>
        <v>0</v>
      </c>
    </row>
    <row r="148" spans="1:10" ht="24" customHeight="1">
      <c r="A148" s="8" t="s">
        <v>474</v>
      </c>
      <c r="B148" s="135" t="s">
        <v>466</v>
      </c>
      <c r="C148" s="10" t="s">
        <v>13</v>
      </c>
      <c r="D148" s="53">
        <v>4</v>
      </c>
      <c r="E148" s="64"/>
      <c r="F148" s="66">
        <f>E148*D148</f>
        <v>0</v>
      </c>
      <c r="G148" s="37">
        <v>0.18</v>
      </c>
      <c r="H148" s="115"/>
      <c r="I148" s="62">
        <f>+F148*H148</f>
        <v>0</v>
      </c>
      <c r="J148" s="60">
        <f>+$J$2*I148</f>
        <v>0</v>
      </c>
    </row>
    <row r="149" spans="1:10" ht="24" customHeight="1">
      <c r="A149" s="8" t="s">
        <v>475</v>
      </c>
      <c r="B149" s="135" t="s">
        <v>467</v>
      </c>
      <c r="C149" s="10" t="s">
        <v>13</v>
      </c>
      <c r="D149" s="53">
        <v>1</v>
      </c>
      <c r="E149" s="64"/>
      <c r="F149" s="66">
        <f>E149*D149</f>
        <v>0</v>
      </c>
      <c r="G149" s="37">
        <v>0.18</v>
      </c>
      <c r="H149" s="115"/>
      <c r="I149" s="62">
        <f>+F149*H149</f>
        <v>0</v>
      </c>
      <c r="J149" s="60">
        <f>+$J$2*I149</f>
        <v>0</v>
      </c>
    </row>
    <row r="150" spans="1:10" ht="24" customHeight="1">
      <c r="A150" s="8" t="s">
        <v>476</v>
      </c>
      <c r="B150" s="135" t="s">
        <v>468</v>
      </c>
      <c r="C150" s="10" t="s">
        <v>148</v>
      </c>
      <c r="D150" s="53">
        <v>24</v>
      </c>
      <c r="E150" s="64"/>
      <c r="F150" s="66">
        <f>E150*D150</f>
        <v>0</v>
      </c>
      <c r="G150" s="37">
        <v>0</v>
      </c>
      <c r="H150" s="115"/>
      <c r="I150" s="62">
        <f>+F150*H150</f>
        <v>0</v>
      </c>
      <c r="J150" s="60">
        <f>+$J$2*I150</f>
        <v>0</v>
      </c>
    </row>
    <row r="151" spans="1:10" ht="24" customHeight="1">
      <c r="A151" s="33">
        <v>10</v>
      </c>
      <c r="B151" s="38" t="s">
        <v>398</v>
      </c>
      <c r="C151" s="12"/>
      <c r="D151" s="88"/>
      <c r="E151" s="61"/>
      <c r="F151" s="61"/>
      <c r="G151" s="14"/>
      <c r="H151" s="94"/>
      <c r="I151" s="59"/>
      <c r="J151" s="59"/>
    </row>
    <row r="152" spans="1:192" s="70" customFormat="1" ht="24" customHeight="1">
      <c r="A152" s="15" t="s">
        <v>35</v>
      </c>
      <c r="B152" s="71" t="s">
        <v>91</v>
      </c>
      <c r="C152" s="15"/>
      <c r="D152" s="90"/>
      <c r="E152" s="68"/>
      <c r="F152" s="68"/>
      <c r="G152" s="54"/>
      <c r="H152" s="96"/>
      <c r="I152" s="63"/>
      <c r="J152" s="63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</row>
    <row r="153" spans="1:10" ht="24" customHeight="1">
      <c r="A153" s="8" t="s">
        <v>233</v>
      </c>
      <c r="B153" s="39" t="s">
        <v>234</v>
      </c>
      <c r="C153" s="8" t="s">
        <v>13</v>
      </c>
      <c r="D153" s="55">
        <v>1</v>
      </c>
      <c r="E153" s="64"/>
      <c r="F153" s="66">
        <f>E153*D153</f>
        <v>0</v>
      </c>
      <c r="G153" s="136">
        <v>0.2</v>
      </c>
      <c r="H153" s="115"/>
      <c r="I153" s="62">
        <f>+F153*H153</f>
        <v>0</v>
      </c>
      <c r="J153" s="60">
        <f>+$J$2*I153</f>
        <v>0</v>
      </c>
    </row>
    <row r="154" spans="1:10" ht="24" customHeight="1">
      <c r="A154" s="8" t="s">
        <v>235</v>
      </c>
      <c r="B154" s="39" t="s">
        <v>399</v>
      </c>
      <c r="C154" s="8" t="s">
        <v>13</v>
      </c>
      <c r="D154" s="55">
        <v>6</v>
      </c>
      <c r="E154" s="64"/>
      <c r="F154" s="66">
        <f>E154*D154</f>
        <v>0</v>
      </c>
      <c r="G154" s="136">
        <v>0.2</v>
      </c>
      <c r="H154" s="115"/>
      <c r="I154" s="62">
        <f>+F154*H154</f>
        <v>0</v>
      </c>
      <c r="J154" s="60">
        <f>+$J$2*I154</f>
        <v>0</v>
      </c>
    </row>
    <row r="155" spans="1:10" ht="24" customHeight="1">
      <c r="A155" s="8" t="s">
        <v>236</v>
      </c>
      <c r="B155" s="39" t="s">
        <v>237</v>
      </c>
      <c r="C155" s="8" t="s">
        <v>13</v>
      </c>
      <c r="D155" s="55">
        <v>4</v>
      </c>
      <c r="E155" s="64"/>
      <c r="F155" s="66">
        <f>E155*D155</f>
        <v>0</v>
      </c>
      <c r="G155" s="136">
        <v>0.2</v>
      </c>
      <c r="H155" s="115"/>
      <c r="I155" s="62">
        <f>+F155*H155</f>
        <v>0</v>
      </c>
      <c r="J155" s="60">
        <f>+$J$2*I155</f>
        <v>0</v>
      </c>
    </row>
    <row r="156" spans="1:10" ht="24" customHeight="1">
      <c r="A156" s="8" t="s">
        <v>238</v>
      </c>
      <c r="B156" s="39" t="s">
        <v>239</v>
      </c>
      <c r="C156" s="8" t="s">
        <v>13</v>
      </c>
      <c r="D156" s="55">
        <v>1</v>
      </c>
      <c r="E156" s="64"/>
      <c r="F156" s="66">
        <f>E156*D156</f>
        <v>0</v>
      </c>
      <c r="G156" s="136">
        <v>0.2</v>
      </c>
      <c r="H156" s="115"/>
      <c r="I156" s="62">
        <f>+F156*H156</f>
        <v>0</v>
      </c>
      <c r="J156" s="60">
        <f>+$J$2*I156</f>
        <v>0</v>
      </c>
    </row>
    <row r="157" spans="1:192" s="70" customFormat="1" ht="24" customHeight="1">
      <c r="A157" s="15" t="s">
        <v>36</v>
      </c>
      <c r="B157" s="71" t="s">
        <v>240</v>
      </c>
      <c r="C157" s="15"/>
      <c r="D157" s="90"/>
      <c r="E157" s="68"/>
      <c r="F157" s="68"/>
      <c r="G157" s="54"/>
      <c r="H157" s="96"/>
      <c r="I157" s="63"/>
      <c r="J157" s="63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</row>
    <row r="158" spans="1:10" ht="24" customHeight="1">
      <c r="A158" s="8" t="s">
        <v>241</v>
      </c>
      <c r="B158" s="39" t="s">
        <v>242</v>
      </c>
      <c r="C158" s="8" t="s">
        <v>22</v>
      </c>
      <c r="D158" s="55">
        <v>99</v>
      </c>
      <c r="E158" s="64"/>
      <c r="F158" s="66">
        <f>E158*D158</f>
        <v>0</v>
      </c>
      <c r="G158" s="136">
        <v>0.15</v>
      </c>
      <c r="H158" s="115"/>
      <c r="I158" s="62">
        <f>+F158*H158</f>
        <v>0</v>
      </c>
      <c r="J158" s="60">
        <f>+$J$2*I158</f>
        <v>0</v>
      </c>
    </row>
    <row r="159" spans="1:10" ht="24" customHeight="1">
      <c r="A159" s="8" t="s">
        <v>244</v>
      </c>
      <c r="B159" s="39" t="s">
        <v>243</v>
      </c>
      <c r="C159" s="8" t="s">
        <v>22</v>
      </c>
      <c r="D159" s="55">
        <v>56</v>
      </c>
      <c r="E159" s="64"/>
      <c r="F159" s="66">
        <f>E159*D159</f>
        <v>0</v>
      </c>
      <c r="G159" s="136">
        <v>0.15</v>
      </c>
      <c r="H159" s="115"/>
      <c r="I159" s="62">
        <f>+F159*H159</f>
        <v>0</v>
      </c>
      <c r="J159" s="60">
        <f>+$J$2*I159</f>
        <v>0</v>
      </c>
    </row>
    <row r="160" spans="1:10" ht="24" customHeight="1">
      <c r="A160" s="8" t="s">
        <v>245</v>
      </c>
      <c r="B160" s="39" t="s">
        <v>246</v>
      </c>
      <c r="C160" s="8" t="s">
        <v>22</v>
      </c>
      <c r="D160" s="133">
        <v>225</v>
      </c>
      <c r="E160" s="64"/>
      <c r="F160" s="66">
        <f>E160*D160</f>
        <v>0</v>
      </c>
      <c r="G160" s="136">
        <v>0.15</v>
      </c>
      <c r="H160" s="115"/>
      <c r="I160" s="62">
        <f>+F160*H160</f>
        <v>0</v>
      </c>
      <c r="J160" s="60">
        <f>+$J$2*I160</f>
        <v>0</v>
      </c>
    </row>
    <row r="161" spans="1:10" ht="24" customHeight="1">
      <c r="A161" s="8" t="s">
        <v>312</v>
      </c>
      <c r="B161" s="39" t="s">
        <v>247</v>
      </c>
      <c r="C161" s="8" t="s">
        <v>22</v>
      </c>
      <c r="D161" s="55">
        <v>8</v>
      </c>
      <c r="E161" s="64"/>
      <c r="F161" s="66">
        <f>E161*D161</f>
        <v>0</v>
      </c>
      <c r="G161" s="136">
        <v>0.15</v>
      </c>
      <c r="H161" s="115"/>
      <c r="I161" s="62">
        <f>+F161*H161</f>
        <v>0</v>
      </c>
      <c r="J161" s="60">
        <f>+$J$2*I161</f>
        <v>0</v>
      </c>
    </row>
    <row r="162" spans="1:192" s="70" customFormat="1" ht="24" customHeight="1">
      <c r="A162" s="15" t="s">
        <v>306</v>
      </c>
      <c r="B162" s="71" t="s">
        <v>307</v>
      </c>
      <c r="C162" s="15"/>
      <c r="D162" s="90"/>
      <c r="E162" s="68"/>
      <c r="F162" s="68"/>
      <c r="G162" s="54"/>
      <c r="H162" s="96"/>
      <c r="I162" s="63"/>
      <c r="J162" s="63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</row>
    <row r="163" spans="1:10" ht="24" customHeight="1">
      <c r="A163" s="8" t="s">
        <v>308</v>
      </c>
      <c r="B163" s="39" t="s">
        <v>310</v>
      </c>
      <c r="C163" s="8" t="s">
        <v>22</v>
      </c>
      <c r="D163" s="133">
        <v>40</v>
      </c>
      <c r="E163" s="64"/>
      <c r="F163" s="66">
        <f>E163*D163</f>
        <v>0</v>
      </c>
      <c r="G163" s="136">
        <v>0.12</v>
      </c>
      <c r="H163" s="115"/>
      <c r="I163" s="62">
        <f>+F163*H163</f>
        <v>0</v>
      </c>
      <c r="J163" s="60">
        <f>+$J$2*I163</f>
        <v>0</v>
      </c>
    </row>
    <row r="164" spans="1:10" ht="24" customHeight="1">
      <c r="A164" s="8" t="s">
        <v>309</v>
      </c>
      <c r="B164" s="39" t="s">
        <v>311</v>
      </c>
      <c r="C164" s="8" t="s">
        <v>22</v>
      </c>
      <c r="D164" s="55">
        <v>30</v>
      </c>
      <c r="E164" s="64"/>
      <c r="F164" s="66">
        <f>E164*D164</f>
        <v>0</v>
      </c>
      <c r="G164" s="136">
        <v>0.1</v>
      </c>
      <c r="H164" s="115"/>
      <c r="I164" s="62">
        <f>+F164*H164</f>
        <v>0</v>
      </c>
      <c r="J164" s="60">
        <f>+$J$2*I164</f>
        <v>0</v>
      </c>
    </row>
    <row r="165" spans="1:192" s="70" customFormat="1" ht="24" customHeight="1">
      <c r="A165" s="15" t="s">
        <v>92</v>
      </c>
      <c r="B165" s="71" t="s">
        <v>248</v>
      </c>
      <c r="C165" s="15"/>
      <c r="D165" s="90"/>
      <c r="E165" s="68"/>
      <c r="F165" s="68"/>
      <c r="G165" s="54"/>
      <c r="H165" s="96"/>
      <c r="I165" s="63"/>
      <c r="J165" s="63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</row>
    <row r="166" spans="1:10" ht="24" customHeight="1">
      <c r="A166" s="8" t="s">
        <v>249</v>
      </c>
      <c r="B166" s="39" t="s">
        <v>400</v>
      </c>
      <c r="C166" s="8" t="s">
        <v>22</v>
      </c>
      <c r="D166" s="55">
        <v>1767</v>
      </c>
      <c r="E166" s="64"/>
      <c r="F166" s="66">
        <f>E166*D166</f>
        <v>0</v>
      </c>
      <c r="G166" s="136">
        <v>0.08</v>
      </c>
      <c r="H166" s="115"/>
      <c r="I166" s="62">
        <f>+F166*H166</f>
        <v>0</v>
      </c>
      <c r="J166" s="60">
        <f>+$J$2*I166</f>
        <v>0</v>
      </c>
    </row>
    <row r="167" spans="1:10" ht="24" customHeight="1">
      <c r="A167" s="8" t="s">
        <v>250</v>
      </c>
      <c r="B167" s="39" t="s">
        <v>401</v>
      </c>
      <c r="C167" s="8" t="s">
        <v>22</v>
      </c>
      <c r="D167" s="55">
        <v>3056</v>
      </c>
      <c r="E167" s="64"/>
      <c r="F167" s="66">
        <f>E167*D167</f>
        <v>0</v>
      </c>
      <c r="G167" s="136">
        <v>0.08</v>
      </c>
      <c r="H167" s="115"/>
      <c r="I167" s="62">
        <f>+F167*H167</f>
        <v>0</v>
      </c>
      <c r="J167" s="60">
        <f>+$J$2*I167</f>
        <v>0</v>
      </c>
    </row>
    <row r="168" spans="1:10" ht="24" customHeight="1">
      <c r="A168" s="8" t="s">
        <v>251</v>
      </c>
      <c r="B168" s="39" t="s">
        <v>402</v>
      </c>
      <c r="C168" s="8" t="s">
        <v>22</v>
      </c>
      <c r="D168" s="55">
        <v>265</v>
      </c>
      <c r="E168" s="64"/>
      <c r="F168" s="66">
        <f>E168*D168</f>
        <v>0</v>
      </c>
      <c r="G168" s="136">
        <v>0.08</v>
      </c>
      <c r="H168" s="115"/>
      <c r="I168" s="62">
        <f>+F168*H168</f>
        <v>0</v>
      </c>
      <c r="J168" s="60">
        <f>+$J$2*I168</f>
        <v>0</v>
      </c>
    </row>
    <row r="169" spans="1:192" s="70" customFormat="1" ht="24" customHeight="1">
      <c r="A169" s="15" t="s">
        <v>93</v>
      </c>
      <c r="B169" s="71" t="s">
        <v>252</v>
      </c>
      <c r="C169" s="15"/>
      <c r="D169" s="90"/>
      <c r="E169" s="68"/>
      <c r="F169" s="68"/>
      <c r="G169" s="54"/>
      <c r="H169" s="96"/>
      <c r="I169" s="63"/>
      <c r="J169" s="63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</row>
    <row r="170" spans="1:10" ht="24" customHeight="1">
      <c r="A170" s="8" t="s">
        <v>253</v>
      </c>
      <c r="B170" s="39" t="s">
        <v>256</v>
      </c>
      <c r="C170" s="8" t="s">
        <v>13</v>
      </c>
      <c r="D170" s="53">
        <v>6</v>
      </c>
      <c r="E170" s="64"/>
      <c r="F170" s="66">
        <f>E170*D170</f>
        <v>0</v>
      </c>
      <c r="G170" s="136">
        <v>0.1</v>
      </c>
      <c r="H170" s="115"/>
      <c r="I170" s="62">
        <f>+F170*H170</f>
        <v>0</v>
      </c>
      <c r="J170" s="60">
        <f>+$J$2*I170</f>
        <v>0</v>
      </c>
    </row>
    <row r="171" spans="1:10" ht="24" customHeight="1">
      <c r="A171" s="8" t="s">
        <v>254</v>
      </c>
      <c r="B171" s="39" t="s">
        <v>257</v>
      </c>
      <c r="C171" s="8" t="s">
        <v>13</v>
      </c>
      <c r="D171" s="53">
        <v>337</v>
      </c>
      <c r="E171" s="64"/>
      <c r="F171" s="66">
        <f>E171*D171</f>
        <v>0</v>
      </c>
      <c r="G171" s="136">
        <v>0.08</v>
      </c>
      <c r="H171" s="115"/>
      <c r="I171" s="62">
        <f>+F171*H171</f>
        <v>0</v>
      </c>
      <c r="J171" s="60">
        <f>+$J$2*I171</f>
        <v>0</v>
      </c>
    </row>
    <row r="172" spans="1:10" ht="24" customHeight="1">
      <c r="A172" s="8" t="s">
        <v>255</v>
      </c>
      <c r="B172" s="39" t="s">
        <v>258</v>
      </c>
      <c r="C172" s="8" t="s">
        <v>13</v>
      </c>
      <c r="D172" s="55">
        <v>21</v>
      </c>
      <c r="E172" s="64"/>
      <c r="F172" s="66">
        <f>E172*D172</f>
        <v>0</v>
      </c>
      <c r="G172" s="136">
        <v>0.08</v>
      </c>
      <c r="H172" s="115"/>
      <c r="I172" s="62">
        <f>+F172*H172</f>
        <v>0</v>
      </c>
      <c r="J172" s="60">
        <f>+$J$2*I172</f>
        <v>0</v>
      </c>
    </row>
    <row r="173" spans="1:192" s="70" customFormat="1" ht="24" customHeight="1">
      <c r="A173" s="15" t="s">
        <v>94</v>
      </c>
      <c r="B173" s="141" t="s">
        <v>512</v>
      </c>
      <c r="C173" s="15"/>
      <c r="D173" s="90"/>
      <c r="E173" s="68"/>
      <c r="F173" s="68"/>
      <c r="G173" s="15"/>
      <c r="H173" s="96"/>
      <c r="I173" s="63"/>
      <c r="J173" s="63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</row>
    <row r="174" spans="1:10" ht="24" customHeight="1">
      <c r="A174" s="8" t="s">
        <v>95</v>
      </c>
      <c r="B174" s="39" t="s">
        <v>513</v>
      </c>
      <c r="C174" s="134"/>
      <c r="D174" s="133"/>
      <c r="E174" s="64"/>
      <c r="F174" s="137"/>
      <c r="G174" s="136"/>
      <c r="H174" s="115"/>
      <c r="I174" s="138"/>
      <c r="J174" s="138"/>
    </row>
    <row r="175" spans="1:10" ht="24" customHeight="1">
      <c r="A175" s="8" t="s">
        <v>497</v>
      </c>
      <c r="B175" s="135" t="s">
        <v>501</v>
      </c>
      <c r="C175" s="8" t="s">
        <v>0</v>
      </c>
      <c r="D175" s="55">
        <v>1</v>
      </c>
      <c r="E175" s="64"/>
      <c r="F175" s="66">
        <f aca="true" t="shared" si="21" ref="F175:F187">E175*D175</f>
        <v>0</v>
      </c>
      <c r="G175" s="41">
        <v>0.16</v>
      </c>
      <c r="H175" s="115"/>
      <c r="I175" s="62">
        <f aca="true" t="shared" si="22" ref="I175:I187">+F175*H175</f>
        <v>0</v>
      </c>
      <c r="J175" s="60">
        <f aca="true" t="shared" si="23" ref="J175:J187">+$J$2*I175</f>
        <v>0</v>
      </c>
    </row>
    <row r="176" spans="1:10" ht="24" customHeight="1">
      <c r="A176" s="116" t="s">
        <v>498</v>
      </c>
      <c r="B176" s="135" t="s">
        <v>502</v>
      </c>
      <c r="C176" s="116" t="s">
        <v>13</v>
      </c>
      <c r="D176" s="117">
        <v>44</v>
      </c>
      <c r="E176" s="118"/>
      <c r="F176" s="119">
        <f t="shared" si="21"/>
        <v>0</v>
      </c>
      <c r="G176" s="120">
        <v>0.06</v>
      </c>
      <c r="H176" s="121"/>
      <c r="I176" s="122">
        <f t="shared" si="22"/>
        <v>0</v>
      </c>
      <c r="J176" s="123">
        <f t="shared" si="23"/>
        <v>0</v>
      </c>
    </row>
    <row r="177" spans="1:10" ht="24" customHeight="1">
      <c r="A177" s="116" t="s">
        <v>499</v>
      </c>
      <c r="B177" s="135" t="s">
        <v>503</v>
      </c>
      <c r="C177" s="116" t="s">
        <v>13</v>
      </c>
      <c r="D177" s="117">
        <v>31</v>
      </c>
      <c r="E177" s="118"/>
      <c r="F177" s="119">
        <f t="shared" si="21"/>
        <v>0</v>
      </c>
      <c r="G177" s="120">
        <v>0.06</v>
      </c>
      <c r="H177" s="121"/>
      <c r="I177" s="122">
        <f t="shared" si="22"/>
        <v>0</v>
      </c>
      <c r="J177" s="123">
        <f t="shared" si="23"/>
        <v>0</v>
      </c>
    </row>
    <row r="178" spans="1:10" ht="24" customHeight="1">
      <c r="A178" s="116" t="s">
        <v>500</v>
      </c>
      <c r="B178" s="135" t="s">
        <v>504</v>
      </c>
      <c r="C178" s="116" t="s">
        <v>13</v>
      </c>
      <c r="D178" s="117">
        <v>1</v>
      </c>
      <c r="E178" s="118"/>
      <c r="F178" s="119">
        <f t="shared" si="21"/>
        <v>0</v>
      </c>
      <c r="G178" s="120">
        <v>0.06</v>
      </c>
      <c r="H178" s="121"/>
      <c r="I178" s="122">
        <f t="shared" si="22"/>
        <v>0</v>
      </c>
      <c r="J178" s="123">
        <f t="shared" si="23"/>
        <v>0</v>
      </c>
    </row>
    <row r="179" spans="1:10" ht="24" customHeight="1">
      <c r="A179" s="8" t="s">
        <v>259</v>
      </c>
      <c r="B179" s="45" t="s">
        <v>403</v>
      </c>
      <c r="C179" s="134" t="s">
        <v>13</v>
      </c>
      <c r="D179" s="133">
        <v>60</v>
      </c>
      <c r="E179" s="64"/>
      <c r="F179" s="66">
        <f t="shared" si="21"/>
        <v>0</v>
      </c>
      <c r="G179" s="136">
        <v>0.06</v>
      </c>
      <c r="H179" s="115"/>
      <c r="I179" s="62">
        <f t="shared" si="22"/>
        <v>0</v>
      </c>
      <c r="J179" s="60">
        <f t="shared" si="23"/>
        <v>0</v>
      </c>
    </row>
    <row r="180" spans="1:10" ht="24" customHeight="1">
      <c r="A180" s="8" t="s">
        <v>260</v>
      </c>
      <c r="B180" s="45" t="s">
        <v>404</v>
      </c>
      <c r="C180" s="134" t="s">
        <v>13</v>
      </c>
      <c r="D180" s="133">
        <v>31</v>
      </c>
      <c r="E180" s="64"/>
      <c r="F180" s="66">
        <f t="shared" si="21"/>
        <v>0</v>
      </c>
      <c r="G180" s="136">
        <v>0.06</v>
      </c>
      <c r="H180" s="115"/>
      <c r="I180" s="62">
        <f t="shared" si="22"/>
        <v>0</v>
      </c>
      <c r="J180" s="60">
        <f t="shared" si="23"/>
        <v>0</v>
      </c>
    </row>
    <row r="181" spans="1:10" ht="24" customHeight="1">
      <c r="A181" s="8" t="s">
        <v>261</v>
      </c>
      <c r="B181" s="45" t="s">
        <v>405</v>
      </c>
      <c r="C181" s="134" t="s">
        <v>13</v>
      </c>
      <c r="D181" s="133">
        <v>63</v>
      </c>
      <c r="E181" s="64"/>
      <c r="F181" s="66">
        <f t="shared" si="21"/>
        <v>0</v>
      </c>
      <c r="G181" s="136">
        <v>0.06</v>
      </c>
      <c r="H181" s="115"/>
      <c r="I181" s="62">
        <f t="shared" si="22"/>
        <v>0</v>
      </c>
      <c r="J181" s="60">
        <f t="shared" si="23"/>
        <v>0</v>
      </c>
    </row>
    <row r="182" spans="1:10" ht="24" customHeight="1">
      <c r="A182" s="8" t="s">
        <v>262</v>
      </c>
      <c r="B182" s="45" t="s">
        <v>406</v>
      </c>
      <c r="C182" s="134" t="s">
        <v>22</v>
      </c>
      <c r="D182" s="133">
        <v>25</v>
      </c>
      <c r="E182" s="64"/>
      <c r="F182" s="66">
        <f t="shared" si="21"/>
        <v>0</v>
      </c>
      <c r="G182" s="136">
        <v>0.06</v>
      </c>
      <c r="H182" s="115"/>
      <c r="I182" s="62">
        <f t="shared" si="22"/>
        <v>0</v>
      </c>
      <c r="J182" s="60">
        <f t="shared" si="23"/>
        <v>0</v>
      </c>
    </row>
    <row r="183" spans="1:10" ht="24" customHeight="1">
      <c r="A183" s="8" t="s">
        <v>505</v>
      </c>
      <c r="B183" s="135" t="s">
        <v>508</v>
      </c>
      <c r="C183" s="8" t="s">
        <v>13</v>
      </c>
      <c r="D183" s="53">
        <v>16</v>
      </c>
      <c r="E183" s="64"/>
      <c r="F183" s="66">
        <f t="shared" si="21"/>
        <v>0</v>
      </c>
      <c r="G183" s="41">
        <v>0.06</v>
      </c>
      <c r="H183" s="115"/>
      <c r="I183" s="62">
        <f t="shared" si="22"/>
        <v>0</v>
      </c>
      <c r="J183" s="60">
        <f t="shared" si="23"/>
        <v>0</v>
      </c>
    </row>
    <row r="184" spans="1:10" ht="24" customHeight="1">
      <c r="A184" s="116" t="s">
        <v>506</v>
      </c>
      <c r="B184" s="135" t="s">
        <v>509</v>
      </c>
      <c r="C184" s="116" t="s">
        <v>13</v>
      </c>
      <c r="D184" s="124">
        <v>60</v>
      </c>
      <c r="E184" s="118"/>
      <c r="F184" s="119">
        <f t="shared" si="21"/>
        <v>0</v>
      </c>
      <c r="G184" s="120">
        <v>0.06</v>
      </c>
      <c r="H184" s="121"/>
      <c r="I184" s="122">
        <f t="shared" si="22"/>
        <v>0</v>
      </c>
      <c r="J184" s="123">
        <f t="shared" si="23"/>
        <v>0</v>
      </c>
    </row>
    <row r="185" spans="1:10" ht="24" customHeight="1">
      <c r="A185" s="116" t="s">
        <v>507</v>
      </c>
      <c r="B185" s="135" t="s">
        <v>510</v>
      </c>
      <c r="C185" s="116" t="s">
        <v>13</v>
      </c>
      <c r="D185" s="124">
        <v>240</v>
      </c>
      <c r="E185" s="118"/>
      <c r="F185" s="119">
        <f t="shared" si="21"/>
        <v>0</v>
      </c>
      <c r="G185" s="120">
        <v>0.06</v>
      </c>
      <c r="H185" s="121"/>
      <c r="I185" s="122">
        <f t="shared" si="22"/>
        <v>0</v>
      </c>
      <c r="J185" s="123">
        <f t="shared" si="23"/>
        <v>0</v>
      </c>
    </row>
    <row r="186" spans="1:10" ht="24" customHeight="1">
      <c r="A186" s="8" t="s">
        <v>96</v>
      </c>
      <c r="B186" s="39" t="s">
        <v>98</v>
      </c>
      <c r="C186" s="8" t="s">
        <v>13</v>
      </c>
      <c r="D186" s="55">
        <v>1</v>
      </c>
      <c r="E186" s="64"/>
      <c r="F186" s="66">
        <f t="shared" si="21"/>
        <v>0</v>
      </c>
      <c r="G186" s="41">
        <v>0.16</v>
      </c>
      <c r="H186" s="115"/>
      <c r="I186" s="62">
        <f t="shared" si="22"/>
        <v>0</v>
      </c>
      <c r="J186" s="60">
        <f t="shared" si="23"/>
        <v>0</v>
      </c>
    </row>
    <row r="187" spans="1:10" ht="24" customHeight="1">
      <c r="A187" s="55" t="s">
        <v>97</v>
      </c>
      <c r="B187" s="39" t="s">
        <v>147</v>
      </c>
      <c r="C187" s="8" t="s">
        <v>13</v>
      </c>
      <c r="D187" s="55">
        <v>1</v>
      </c>
      <c r="E187" s="64"/>
      <c r="F187" s="66">
        <f t="shared" si="21"/>
        <v>0</v>
      </c>
      <c r="G187" s="41">
        <v>0.16</v>
      </c>
      <c r="H187" s="115"/>
      <c r="I187" s="62">
        <f t="shared" si="22"/>
        <v>0</v>
      </c>
      <c r="J187" s="60">
        <f t="shared" si="23"/>
        <v>0</v>
      </c>
    </row>
    <row r="188" spans="1:192" s="70" customFormat="1" ht="24" customHeight="1">
      <c r="A188" s="15" t="s">
        <v>263</v>
      </c>
      <c r="B188" s="71" t="s">
        <v>407</v>
      </c>
      <c r="C188" s="15"/>
      <c r="D188" s="90"/>
      <c r="E188" s="68"/>
      <c r="F188" s="68"/>
      <c r="G188" s="54"/>
      <c r="H188" s="96"/>
      <c r="I188" s="63"/>
      <c r="J188" s="63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</row>
    <row r="189" spans="1:10" ht="24" customHeight="1">
      <c r="A189" s="8" t="s">
        <v>193</v>
      </c>
      <c r="B189" s="39" t="s">
        <v>264</v>
      </c>
      <c r="C189" s="8" t="s">
        <v>0</v>
      </c>
      <c r="D189" s="53">
        <v>1</v>
      </c>
      <c r="E189" s="64"/>
      <c r="F189" s="66">
        <f>E189*D189</f>
        <v>0</v>
      </c>
      <c r="G189" s="41">
        <v>0.16</v>
      </c>
      <c r="H189" s="115"/>
      <c r="I189" s="62">
        <f>+F189*H189</f>
        <v>0</v>
      </c>
      <c r="J189" s="60">
        <f>+$J$2*I189</f>
        <v>0</v>
      </c>
    </row>
    <row r="190" spans="1:10" ht="24" customHeight="1">
      <c r="A190" s="8" t="s">
        <v>194</v>
      </c>
      <c r="B190" s="39" t="s">
        <v>265</v>
      </c>
      <c r="C190" s="8" t="s">
        <v>0</v>
      </c>
      <c r="D190" s="53">
        <v>1</v>
      </c>
      <c r="E190" s="64"/>
      <c r="F190" s="66">
        <f>E190*D190</f>
        <v>0</v>
      </c>
      <c r="G190" s="41">
        <v>0.05</v>
      </c>
      <c r="H190" s="115"/>
      <c r="I190" s="62">
        <f>+F190*H190</f>
        <v>0</v>
      </c>
      <c r="J190" s="60">
        <f>+$J$2*I190</f>
        <v>0</v>
      </c>
    </row>
    <row r="191" spans="1:10" ht="24" customHeight="1">
      <c r="A191" s="8" t="s">
        <v>195</v>
      </c>
      <c r="B191" s="39" t="s">
        <v>408</v>
      </c>
      <c r="C191" s="8" t="s">
        <v>13</v>
      </c>
      <c r="D191" s="53">
        <v>4</v>
      </c>
      <c r="E191" s="64"/>
      <c r="F191" s="66">
        <f>E191*D191</f>
        <v>0</v>
      </c>
      <c r="G191" s="41">
        <v>0.05</v>
      </c>
      <c r="H191" s="115"/>
      <c r="I191" s="62">
        <f>+F191*H191</f>
        <v>0</v>
      </c>
      <c r="J191" s="60">
        <f>+$J$2*I191</f>
        <v>0</v>
      </c>
    </row>
    <row r="192" spans="1:10" ht="24" customHeight="1">
      <c r="A192" s="8" t="s">
        <v>266</v>
      </c>
      <c r="B192" s="39" t="s">
        <v>267</v>
      </c>
      <c r="C192" s="8" t="s">
        <v>0</v>
      </c>
      <c r="D192" s="53">
        <v>1</v>
      </c>
      <c r="E192" s="64"/>
      <c r="F192" s="66">
        <f>E192*D192</f>
        <v>0</v>
      </c>
      <c r="G192" s="41">
        <v>0.05</v>
      </c>
      <c r="H192" s="115"/>
      <c r="I192" s="62">
        <f>+F192*H192</f>
        <v>0</v>
      </c>
      <c r="J192" s="60">
        <f>+$J$2*I192</f>
        <v>0</v>
      </c>
    </row>
    <row r="193" spans="1:192" s="70" customFormat="1" ht="24" customHeight="1">
      <c r="A193" s="15" t="s">
        <v>269</v>
      </c>
      <c r="B193" s="71" t="s">
        <v>268</v>
      </c>
      <c r="C193" s="15"/>
      <c r="D193" s="90"/>
      <c r="E193" s="68"/>
      <c r="F193" s="68"/>
      <c r="G193" s="54"/>
      <c r="H193" s="73"/>
      <c r="I193" s="63"/>
      <c r="J193" s="63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</row>
    <row r="194" spans="1:10" ht="24" customHeight="1">
      <c r="A194" s="8" t="s">
        <v>270</v>
      </c>
      <c r="B194" s="39" t="s">
        <v>409</v>
      </c>
      <c r="C194" s="8" t="s">
        <v>13</v>
      </c>
      <c r="D194" s="53">
        <v>1</v>
      </c>
      <c r="E194" s="64"/>
      <c r="F194" s="66">
        <f>E194*D194</f>
        <v>0</v>
      </c>
      <c r="G194" s="41">
        <v>0.05</v>
      </c>
      <c r="H194" s="115"/>
      <c r="I194" s="62">
        <f>+F194*H194</f>
        <v>0</v>
      </c>
      <c r="J194" s="60">
        <f>+$J$2*I194</f>
        <v>0</v>
      </c>
    </row>
    <row r="195" spans="1:10" ht="24" customHeight="1">
      <c r="A195" s="8" t="s">
        <v>271</v>
      </c>
      <c r="B195" s="39" t="s">
        <v>52</v>
      </c>
      <c r="C195" s="8" t="s">
        <v>0</v>
      </c>
      <c r="D195" s="53">
        <v>1</v>
      </c>
      <c r="E195" s="64"/>
      <c r="F195" s="66">
        <f>E195*D195</f>
        <v>0</v>
      </c>
      <c r="G195" s="41">
        <v>0.1</v>
      </c>
      <c r="H195" s="115"/>
      <c r="I195" s="62">
        <f>+F195*H195</f>
        <v>0</v>
      </c>
      <c r="J195" s="60">
        <f>+$J$2*I195</f>
        <v>0</v>
      </c>
    </row>
    <row r="196" spans="1:10" ht="24" customHeight="1">
      <c r="A196" s="33">
        <v>11</v>
      </c>
      <c r="B196" s="38" t="s">
        <v>410</v>
      </c>
      <c r="C196" s="12"/>
      <c r="D196" s="88"/>
      <c r="E196" s="61"/>
      <c r="F196" s="61"/>
      <c r="G196" s="14"/>
      <c r="H196" s="31"/>
      <c r="I196" s="59"/>
      <c r="J196" s="59"/>
    </row>
    <row r="197" spans="1:192" s="70" customFormat="1" ht="24" customHeight="1">
      <c r="A197" s="15" t="s">
        <v>37</v>
      </c>
      <c r="B197" s="72" t="s">
        <v>411</v>
      </c>
      <c r="C197" s="15"/>
      <c r="D197" s="90"/>
      <c r="E197" s="63"/>
      <c r="F197" s="63"/>
      <c r="G197" s="54"/>
      <c r="H197" s="73"/>
      <c r="I197" s="74"/>
      <c r="J197" s="74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</row>
    <row r="198" spans="1:10" s="26" customFormat="1" ht="33" customHeight="1">
      <c r="A198" s="10" t="s">
        <v>38</v>
      </c>
      <c r="B198" s="45" t="s">
        <v>272</v>
      </c>
      <c r="C198" s="10" t="s">
        <v>0</v>
      </c>
      <c r="D198" s="53">
        <v>1</v>
      </c>
      <c r="E198" s="64"/>
      <c r="F198" s="67">
        <f>E198*D198</f>
        <v>0</v>
      </c>
      <c r="G198" s="37">
        <v>0</v>
      </c>
      <c r="H198" s="115"/>
      <c r="I198" s="62">
        <f aca="true" t="shared" si="24" ref="I198:I205">+F198*H198</f>
        <v>0</v>
      </c>
      <c r="J198" s="60">
        <f aca="true" t="shared" si="25" ref="J198:J205">+$J$2*I198</f>
        <v>0</v>
      </c>
    </row>
    <row r="199" spans="1:10" s="26" customFormat="1" ht="24" customHeight="1">
      <c r="A199" s="10" t="s">
        <v>39</v>
      </c>
      <c r="B199" s="45" t="s">
        <v>273</v>
      </c>
      <c r="C199" s="10" t="s">
        <v>0</v>
      </c>
      <c r="D199" s="53">
        <v>1</v>
      </c>
      <c r="E199" s="64"/>
      <c r="F199" s="62">
        <f>+E199*D199</f>
        <v>0</v>
      </c>
      <c r="G199" s="37">
        <v>0.05</v>
      </c>
      <c r="H199" s="115"/>
      <c r="I199" s="62">
        <f t="shared" si="24"/>
        <v>0</v>
      </c>
      <c r="J199" s="60">
        <f t="shared" si="25"/>
        <v>0</v>
      </c>
    </row>
    <row r="200" spans="1:10" ht="24" customHeight="1">
      <c r="A200" s="10" t="s">
        <v>40</v>
      </c>
      <c r="B200" s="39" t="s">
        <v>275</v>
      </c>
      <c r="C200" s="8" t="s">
        <v>0</v>
      </c>
      <c r="D200" s="55">
        <v>1</v>
      </c>
      <c r="E200" s="64"/>
      <c r="F200" s="66">
        <f aca="true" t="shared" si="26" ref="F200:F205">E200*D200</f>
        <v>0</v>
      </c>
      <c r="G200" s="37">
        <v>0</v>
      </c>
      <c r="H200" s="115"/>
      <c r="I200" s="62">
        <f t="shared" si="24"/>
        <v>0</v>
      </c>
      <c r="J200" s="60">
        <f t="shared" si="25"/>
        <v>0</v>
      </c>
    </row>
    <row r="201" spans="1:10" ht="24" customHeight="1">
      <c r="A201" s="10" t="s">
        <v>41</v>
      </c>
      <c r="B201" s="39" t="s">
        <v>99</v>
      </c>
      <c r="C201" s="8" t="s">
        <v>0</v>
      </c>
      <c r="D201" s="55">
        <v>1</v>
      </c>
      <c r="E201" s="64"/>
      <c r="F201" s="66">
        <f t="shared" si="26"/>
        <v>0</v>
      </c>
      <c r="G201" s="37">
        <v>0.05</v>
      </c>
      <c r="H201" s="115"/>
      <c r="I201" s="62">
        <f t="shared" si="24"/>
        <v>0</v>
      </c>
      <c r="J201" s="60">
        <f t="shared" si="25"/>
        <v>0</v>
      </c>
    </row>
    <row r="202" spans="1:10" ht="24" customHeight="1">
      <c r="A202" s="8" t="s">
        <v>42</v>
      </c>
      <c r="B202" s="39" t="s">
        <v>274</v>
      </c>
      <c r="C202" s="8" t="s">
        <v>0</v>
      </c>
      <c r="D202" s="55">
        <v>1</v>
      </c>
      <c r="E202" s="64"/>
      <c r="F202" s="66">
        <f t="shared" si="26"/>
        <v>0</v>
      </c>
      <c r="G202" s="37">
        <v>0.05</v>
      </c>
      <c r="H202" s="115"/>
      <c r="I202" s="62">
        <f t="shared" si="24"/>
        <v>0</v>
      </c>
      <c r="J202" s="60">
        <f t="shared" si="25"/>
        <v>0</v>
      </c>
    </row>
    <row r="203" spans="1:192" s="81" customFormat="1" ht="24" customHeight="1">
      <c r="A203" s="77" t="s">
        <v>43</v>
      </c>
      <c r="B203" s="78" t="s">
        <v>412</v>
      </c>
      <c r="C203" s="77" t="s">
        <v>148</v>
      </c>
      <c r="D203" s="92">
        <v>36</v>
      </c>
      <c r="E203" s="114"/>
      <c r="F203" s="79">
        <f t="shared" si="26"/>
        <v>0</v>
      </c>
      <c r="G203" s="80">
        <v>0</v>
      </c>
      <c r="H203" s="73"/>
      <c r="I203" s="63">
        <f t="shared" si="24"/>
        <v>0</v>
      </c>
      <c r="J203" s="63">
        <f t="shared" si="25"/>
        <v>0</v>
      </c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</row>
    <row r="204" spans="1:10" ht="24" customHeight="1">
      <c r="A204" s="8" t="s">
        <v>21</v>
      </c>
      <c r="B204" s="57" t="s">
        <v>277</v>
      </c>
      <c r="C204" s="8" t="s">
        <v>13</v>
      </c>
      <c r="D204" s="53">
        <v>2</v>
      </c>
      <c r="E204" s="64"/>
      <c r="F204" s="66">
        <f t="shared" si="26"/>
        <v>0</v>
      </c>
      <c r="G204" s="41">
        <v>0.05</v>
      </c>
      <c r="H204" s="115"/>
      <c r="I204" s="62">
        <f t="shared" si="24"/>
        <v>0</v>
      </c>
      <c r="J204" s="60">
        <f t="shared" si="25"/>
        <v>0</v>
      </c>
    </row>
    <row r="205" spans="1:10" ht="24" customHeight="1">
      <c r="A205" s="8" t="s">
        <v>276</v>
      </c>
      <c r="B205" s="57" t="s">
        <v>278</v>
      </c>
      <c r="C205" s="8" t="s">
        <v>13</v>
      </c>
      <c r="D205" s="53">
        <v>1</v>
      </c>
      <c r="E205" s="64"/>
      <c r="F205" s="66">
        <f t="shared" si="26"/>
        <v>0</v>
      </c>
      <c r="G205" s="41">
        <v>0.05</v>
      </c>
      <c r="H205" s="115"/>
      <c r="I205" s="62">
        <f t="shared" si="24"/>
        <v>0</v>
      </c>
      <c r="J205" s="60">
        <f t="shared" si="25"/>
        <v>0</v>
      </c>
    </row>
    <row r="206" spans="1:10" ht="24" customHeight="1">
      <c r="A206" s="33">
        <v>12</v>
      </c>
      <c r="B206" s="38" t="s">
        <v>413</v>
      </c>
      <c r="C206" s="12"/>
      <c r="D206" s="88"/>
      <c r="E206" s="61"/>
      <c r="F206" s="61"/>
      <c r="G206" s="14"/>
      <c r="H206" s="31"/>
      <c r="I206" s="61"/>
      <c r="J206" s="61"/>
    </row>
    <row r="207" spans="1:192" s="70" customFormat="1" ht="24" customHeight="1">
      <c r="A207" s="15" t="s">
        <v>100</v>
      </c>
      <c r="B207" s="76" t="s">
        <v>279</v>
      </c>
      <c r="C207" s="15"/>
      <c r="D207" s="90"/>
      <c r="E207" s="63"/>
      <c r="F207" s="63"/>
      <c r="G207" s="54"/>
      <c r="H207" s="73"/>
      <c r="I207" s="63"/>
      <c r="J207" s="63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</row>
    <row r="208" spans="1:10" ht="24" customHeight="1">
      <c r="A208" s="8" t="s">
        <v>280</v>
      </c>
      <c r="B208" s="34" t="s">
        <v>150</v>
      </c>
      <c r="C208" s="8" t="s">
        <v>0</v>
      </c>
      <c r="D208" s="55">
        <v>1</v>
      </c>
      <c r="E208" s="64"/>
      <c r="F208" s="66">
        <f>E208*D208</f>
        <v>0</v>
      </c>
      <c r="G208" s="41">
        <v>0.05</v>
      </c>
      <c r="H208" s="115"/>
      <c r="I208" s="62">
        <f>+F208*H208</f>
        <v>0</v>
      </c>
      <c r="J208" s="60">
        <f>+$J$2*I208</f>
        <v>0</v>
      </c>
    </row>
    <row r="209" spans="1:10" ht="24" customHeight="1">
      <c r="A209" s="8" t="s">
        <v>281</v>
      </c>
      <c r="B209" s="34" t="s">
        <v>151</v>
      </c>
      <c r="C209" s="8" t="s">
        <v>0</v>
      </c>
      <c r="D209" s="55">
        <v>1</v>
      </c>
      <c r="E209" s="64"/>
      <c r="F209" s="66">
        <f>E209*D209</f>
        <v>0</v>
      </c>
      <c r="G209" s="41">
        <v>0.05</v>
      </c>
      <c r="H209" s="115"/>
      <c r="I209" s="62">
        <f>+F209*H209</f>
        <v>0</v>
      </c>
      <c r="J209" s="60">
        <f>+$J$2*I209</f>
        <v>0</v>
      </c>
    </row>
    <row r="210" spans="1:10" ht="24" customHeight="1">
      <c r="A210" s="8" t="s">
        <v>282</v>
      </c>
      <c r="B210" s="34" t="s">
        <v>120</v>
      </c>
      <c r="C210" s="8" t="s">
        <v>0</v>
      </c>
      <c r="D210" s="55">
        <v>1</v>
      </c>
      <c r="E210" s="64"/>
      <c r="F210" s="66">
        <f>E210*D210</f>
        <v>0</v>
      </c>
      <c r="G210" s="41">
        <v>0.05</v>
      </c>
      <c r="H210" s="115"/>
      <c r="I210" s="62">
        <f>+F210*H210</f>
        <v>0</v>
      </c>
      <c r="J210" s="60">
        <f>+$J$2*I210</f>
        <v>0</v>
      </c>
    </row>
    <row r="211" spans="1:10" ht="24" customHeight="1">
      <c r="A211" s="116" t="s">
        <v>283</v>
      </c>
      <c r="B211" s="139" t="s">
        <v>514</v>
      </c>
      <c r="C211" s="134" t="s">
        <v>13</v>
      </c>
      <c r="D211" s="133">
        <v>3</v>
      </c>
      <c r="E211" s="118"/>
      <c r="F211" s="122">
        <f>+E211*D211</f>
        <v>0</v>
      </c>
      <c r="G211" s="125">
        <v>0.18</v>
      </c>
      <c r="H211" s="121"/>
      <c r="I211" s="122">
        <f>+F211*H211</f>
        <v>0</v>
      </c>
      <c r="J211" s="123">
        <f>+$J$2*I211</f>
        <v>0</v>
      </c>
    </row>
    <row r="212" spans="1:10" ht="24" customHeight="1">
      <c r="A212" s="116" t="s">
        <v>487</v>
      </c>
      <c r="B212" s="139" t="s">
        <v>488</v>
      </c>
      <c r="C212" s="116"/>
      <c r="D212" s="117"/>
      <c r="E212" s="118"/>
      <c r="F212" s="122"/>
      <c r="G212" s="125"/>
      <c r="H212" s="121"/>
      <c r="I212" s="122"/>
      <c r="J212" s="123"/>
    </row>
    <row r="213" spans="1:10" ht="24" customHeight="1">
      <c r="A213" s="116" t="s">
        <v>493</v>
      </c>
      <c r="B213" s="139" t="s">
        <v>489</v>
      </c>
      <c r="C213" s="116" t="s">
        <v>22</v>
      </c>
      <c r="D213" s="117">
        <v>161</v>
      </c>
      <c r="E213" s="118"/>
      <c r="F213" s="122">
        <f>+E213*D213</f>
        <v>0</v>
      </c>
      <c r="G213" s="125">
        <v>0.18</v>
      </c>
      <c r="H213" s="121"/>
      <c r="I213" s="122">
        <f>+F213*H213</f>
        <v>0</v>
      </c>
      <c r="J213" s="123">
        <f>+$J$2*I213</f>
        <v>0</v>
      </c>
    </row>
    <row r="214" spans="1:10" ht="24" customHeight="1">
      <c r="A214" s="116" t="s">
        <v>494</v>
      </c>
      <c r="B214" s="139" t="s">
        <v>490</v>
      </c>
      <c r="C214" s="116" t="s">
        <v>22</v>
      </c>
      <c r="D214" s="117">
        <v>102</v>
      </c>
      <c r="E214" s="118"/>
      <c r="F214" s="122">
        <f>+E214*D214</f>
        <v>0</v>
      </c>
      <c r="G214" s="125">
        <v>0.18</v>
      </c>
      <c r="H214" s="121"/>
      <c r="I214" s="122">
        <f>+F214*H214</f>
        <v>0</v>
      </c>
      <c r="J214" s="123">
        <f>+$J$2*I214</f>
        <v>0</v>
      </c>
    </row>
    <row r="215" spans="1:10" ht="24" customHeight="1">
      <c r="A215" s="116" t="s">
        <v>495</v>
      </c>
      <c r="B215" s="139" t="s">
        <v>491</v>
      </c>
      <c r="C215" s="116" t="s">
        <v>22</v>
      </c>
      <c r="D215" s="117">
        <v>18</v>
      </c>
      <c r="E215" s="118"/>
      <c r="F215" s="122">
        <f>+E215*D215</f>
        <v>0</v>
      </c>
      <c r="G215" s="125">
        <v>0.18</v>
      </c>
      <c r="H215" s="121"/>
      <c r="I215" s="122">
        <f>+F215*H215</f>
        <v>0</v>
      </c>
      <c r="J215" s="123">
        <f>+$J$2*I215</f>
        <v>0</v>
      </c>
    </row>
    <row r="216" spans="1:10" ht="24" customHeight="1">
      <c r="A216" s="116" t="s">
        <v>496</v>
      </c>
      <c r="B216" s="139" t="s">
        <v>492</v>
      </c>
      <c r="C216" s="116" t="s">
        <v>13</v>
      </c>
      <c r="D216" s="117">
        <v>65</v>
      </c>
      <c r="E216" s="118"/>
      <c r="F216" s="122">
        <f>+E216*D216</f>
        <v>0</v>
      </c>
      <c r="G216" s="125">
        <v>0.18</v>
      </c>
      <c r="H216" s="121"/>
      <c r="I216" s="122">
        <f>+F216*H216</f>
        <v>0</v>
      </c>
      <c r="J216" s="123">
        <f>+$J$2*I216</f>
        <v>0</v>
      </c>
    </row>
    <row r="217" spans="1:192" s="81" customFormat="1" ht="24" customHeight="1">
      <c r="A217" s="126" t="s">
        <v>414</v>
      </c>
      <c r="B217" s="140" t="s">
        <v>511</v>
      </c>
      <c r="C217" s="126" t="s">
        <v>148</v>
      </c>
      <c r="D217" s="127">
        <v>36</v>
      </c>
      <c r="E217" s="128"/>
      <c r="F217" s="129">
        <f>E217*D217</f>
        <v>0</v>
      </c>
      <c r="G217" s="130">
        <v>0</v>
      </c>
      <c r="H217" s="131"/>
      <c r="I217" s="132">
        <f>+F217*H217</f>
        <v>0</v>
      </c>
      <c r="J217" s="132">
        <f>+$J$2*I217</f>
        <v>0</v>
      </c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  <c r="FS217" s="75"/>
      <c r="FT217" s="75"/>
      <c r="FU217" s="75"/>
      <c r="FV217" s="75"/>
      <c r="FW217" s="75"/>
      <c r="FX217" s="75"/>
      <c r="FY217" s="75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</row>
    <row r="218" spans="1:10" ht="24" customHeight="1">
      <c r="A218" s="33">
        <v>13</v>
      </c>
      <c r="B218" s="43" t="s">
        <v>415</v>
      </c>
      <c r="C218" s="12"/>
      <c r="D218" s="88"/>
      <c r="E218" s="61"/>
      <c r="F218" s="61"/>
      <c r="G218" s="14"/>
      <c r="H218" s="31"/>
      <c r="I218" s="59"/>
      <c r="J218" s="59"/>
    </row>
    <row r="219" spans="1:10" ht="24" customHeight="1">
      <c r="A219" s="8" t="s">
        <v>45</v>
      </c>
      <c r="B219" s="44" t="s">
        <v>416</v>
      </c>
      <c r="C219" s="8" t="s">
        <v>4</v>
      </c>
      <c r="D219" s="53">
        <f>1050+D27</f>
        <v>1447</v>
      </c>
      <c r="E219" s="64"/>
      <c r="F219" s="66">
        <f>E219*D219</f>
        <v>0</v>
      </c>
      <c r="G219" s="41">
        <v>0.2</v>
      </c>
      <c r="H219" s="115"/>
      <c r="I219" s="62">
        <f>+F219*H219</f>
        <v>0</v>
      </c>
      <c r="J219" s="60">
        <f>+$J$2*I219</f>
        <v>0</v>
      </c>
    </row>
    <row r="220" spans="1:10" ht="24" customHeight="1">
      <c r="A220" s="8" t="s">
        <v>46</v>
      </c>
      <c r="B220" s="44" t="s">
        <v>34</v>
      </c>
      <c r="C220" s="8" t="s">
        <v>4</v>
      </c>
      <c r="D220" s="53">
        <v>50</v>
      </c>
      <c r="E220" s="64"/>
      <c r="F220" s="66">
        <f>E220*D220</f>
        <v>0</v>
      </c>
      <c r="G220" s="41">
        <v>0.2</v>
      </c>
      <c r="H220" s="115"/>
      <c r="I220" s="62">
        <f>+F220*H220</f>
        <v>0</v>
      </c>
      <c r="J220" s="60">
        <f>+$J$2*I220</f>
        <v>0</v>
      </c>
    </row>
    <row r="221" spans="1:10" ht="24" customHeight="1">
      <c r="A221" s="8" t="s">
        <v>284</v>
      </c>
      <c r="B221" s="44" t="s">
        <v>106</v>
      </c>
      <c r="C221" s="8" t="s">
        <v>4</v>
      </c>
      <c r="D221" s="53">
        <f>35*2.6</f>
        <v>91</v>
      </c>
      <c r="E221" s="64"/>
      <c r="F221" s="66">
        <f>E221*D221</f>
        <v>0</v>
      </c>
      <c r="G221" s="37">
        <v>0.2</v>
      </c>
      <c r="H221" s="115"/>
      <c r="I221" s="62">
        <f>+F221*H221</f>
        <v>0</v>
      </c>
      <c r="J221" s="60">
        <f>+$J$2*I221</f>
        <v>0</v>
      </c>
    </row>
    <row r="222" spans="1:10" ht="24" customHeight="1">
      <c r="A222" s="8" t="s">
        <v>285</v>
      </c>
      <c r="B222" s="44" t="s">
        <v>204</v>
      </c>
      <c r="C222" s="10" t="s">
        <v>0</v>
      </c>
      <c r="D222" s="53">
        <v>1</v>
      </c>
      <c r="E222" s="64"/>
      <c r="F222" s="66">
        <f>E222*D222</f>
        <v>0</v>
      </c>
      <c r="G222" s="37">
        <v>0.2</v>
      </c>
      <c r="H222" s="115"/>
      <c r="I222" s="62">
        <f>+F222*H222</f>
        <v>0</v>
      </c>
      <c r="J222" s="60">
        <f>+$J$2*I222</f>
        <v>0</v>
      </c>
    </row>
    <row r="223" spans="1:10" ht="24" customHeight="1">
      <c r="A223" s="8" t="s">
        <v>286</v>
      </c>
      <c r="B223" s="44" t="s">
        <v>287</v>
      </c>
      <c r="C223" s="8" t="s">
        <v>4</v>
      </c>
      <c r="D223" s="53">
        <v>12</v>
      </c>
      <c r="E223" s="64"/>
      <c r="F223" s="66">
        <f>E223*D223</f>
        <v>0</v>
      </c>
      <c r="G223" s="37">
        <v>0.2</v>
      </c>
      <c r="H223" s="115"/>
      <c r="I223" s="62">
        <f>+F223*H223</f>
        <v>0</v>
      </c>
      <c r="J223" s="60">
        <f>+$J$2*I223</f>
        <v>0</v>
      </c>
    </row>
    <row r="224" spans="1:10" ht="24" customHeight="1">
      <c r="A224" s="33">
        <v>14</v>
      </c>
      <c r="B224" s="43" t="s">
        <v>417</v>
      </c>
      <c r="C224" s="33"/>
      <c r="D224" s="91"/>
      <c r="E224" s="65"/>
      <c r="F224" s="65"/>
      <c r="G224" s="33"/>
      <c r="H224" s="31"/>
      <c r="I224" s="59"/>
      <c r="J224" s="59"/>
    </row>
    <row r="225" spans="1:192" s="70" customFormat="1" ht="24" customHeight="1">
      <c r="A225" s="15" t="s">
        <v>101</v>
      </c>
      <c r="B225" s="82" t="s">
        <v>288</v>
      </c>
      <c r="C225" s="15"/>
      <c r="D225" s="90"/>
      <c r="E225" s="68"/>
      <c r="F225" s="68"/>
      <c r="G225" s="54"/>
      <c r="H225" s="73"/>
      <c r="I225" s="63"/>
      <c r="J225" s="63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</row>
    <row r="226" spans="1:10" ht="24" customHeight="1">
      <c r="A226" s="8" t="s">
        <v>289</v>
      </c>
      <c r="B226" s="44" t="s">
        <v>290</v>
      </c>
      <c r="C226" s="8" t="s">
        <v>0</v>
      </c>
      <c r="D226" s="53">
        <v>1</v>
      </c>
      <c r="E226" s="64"/>
      <c r="F226" s="66">
        <f>E226*D226</f>
        <v>0</v>
      </c>
      <c r="G226" s="41">
        <v>0.05</v>
      </c>
      <c r="H226" s="115"/>
      <c r="I226" s="62">
        <f>+F226*H226</f>
        <v>0</v>
      </c>
      <c r="J226" s="60">
        <f>+$J$2*I226</f>
        <v>0</v>
      </c>
    </row>
    <row r="227" spans="1:10" ht="24" customHeight="1">
      <c r="A227" s="8" t="s">
        <v>291</v>
      </c>
      <c r="B227" s="44" t="s">
        <v>292</v>
      </c>
      <c r="C227" s="8" t="s">
        <v>13</v>
      </c>
      <c r="D227" s="53">
        <v>2</v>
      </c>
      <c r="E227" s="64"/>
      <c r="F227" s="66">
        <f>E227*D227</f>
        <v>0</v>
      </c>
      <c r="G227" s="41">
        <v>0.05</v>
      </c>
      <c r="H227" s="115"/>
      <c r="I227" s="62">
        <f>+F227*H227</f>
        <v>0</v>
      </c>
      <c r="J227" s="60">
        <f>+$J$2*I227</f>
        <v>0</v>
      </c>
    </row>
    <row r="228" spans="1:192" s="70" customFormat="1" ht="24" customHeight="1">
      <c r="A228" s="15" t="s">
        <v>102</v>
      </c>
      <c r="B228" s="82" t="s">
        <v>44</v>
      </c>
      <c r="C228" s="15"/>
      <c r="D228" s="90"/>
      <c r="E228" s="68"/>
      <c r="F228" s="68"/>
      <c r="G228" s="54"/>
      <c r="H228" s="73"/>
      <c r="I228" s="63"/>
      <c r="J228" s="63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</row>
    <row r="229" spans="1:10" ht="24" customHeight="1">
      <c r="A229" s="8" t="s">
        <v>418</v>
      </c>
      <c r="B229" s="44" t="s">
        <v>152</v>
      </c>
      <c r="C229" s="8" t="s">
        <v>13</v>
      </c>
      <c r="D229" s="53">
        <v>10</v>
      </c>
      <c r="E229" s="64"/>
      <c r="F229" s="66">
        <f aca="true" t="shared" si="27" ref="F229:F236">E229*D229</f>
        <v>0</v>
      </c>
      <c r="G229" s="41">
        <v>0.05</v>
      </c>
      <c r="H229" s="115"/>
      <c r="I229" s="62">
        <f aca="true" t="shared" si="28" ref="I229:I236">+F229*H229</f>
        <v>0</v>
      </c>
      <c r="J229" s="60">
        <f aca="true" t="shared" si="29" ref="J229:J236">+$J$2*I229</f>
        <v>0</v>
      </c>
    </row>
    <row r="230" spans="1:10" ht="24" customHeight="1">
      <c r="A230" s="8" t="s">
        <v>419</v>
      </c>
      <c r="B230" s="44" t="s">
        <v>109</v>
      </c>
      <c r="C230" s="8" t="s">
        <v>13</v>
      </c>
      <c r="D230" s="53">
        <v>4</v>
      </c>
      <c r="E230" s="64"/>
      <c r="F230" s="66">
        <f t="shared" si="27"/>
        <v>0</v>
      </c>
      <c r="G230" s="41">
        <v>0.05</v>
      </c>
      <c r="H230" s="115"/>
      <c r="I230" s="62">
        <f t="shared" si="28"/>
        <v>0</v>
      </c>
      <c r="J230" s="60">
        <f t="shared" si="29"/>
        <v>0</v>
      </c>
    </row>
    <row r="231" spans="1:10" ht="24" customHeight="1">
      <c r="A231" s="8" t="s">
        <v>420</v>
      </c>
      <c r="B231" s="44" t="s">
        <v>293</v>
      </c>
      <c r="C231" s="8" t="s">
        <v>13</v>
      </c>
      <c r="D231" s="53">
        <v>4</v>
      </c>
      <c r="E231" s="64"/>
      <c r="F231" s="66">
        <f t="shared" si="27"/>
        <v>0</v>
      </c>
      <c r="G231" s="41">
        <v>0.05</v>
      </c>
      <c r="H231" s="115"/>
      <c r="I231" s="62">
        <f t="shared" si="28"/>
        <v>0</v>
      </c>
      <c r="J231" s="60">
        <f t="shared" si="29"/>
        <v>0</v>
      </c>
    </row>
    <row r="232" spans="1:10" ht="24" customHeight="1">
      <c r="A232" s="8" t="s">
        <v>421</v>
      </c>
      <c r="B232" s="44" t="s">
        <v>294</v>
      </c>
      <c r="C232" s="8" t="s">
        <v>13</v>
      </c>
      <c r="D232" s="53">
        <v>1</v>
      </c>
      <c r="E232" s="64"/>
      <c r="F232" s="66">
        <f t="shared" si="27"/>
        <v>0</v>
      </c>
      <c r="G232" s="41">
        <v>0.05</v>
      </c>
      <c r="H232" s="115"/>
      <c r="I232" s="62">
        <f t="shared" si="28"/>
        <v>0</v>
      </c>
      <c r="J232" s="60">
        <f t="shared" si="29"/>
        <v>0</v>
      </c>
    </row>
    <row r="233" spans="1:10" ht="24" customHeight="1">
      <c r="A233" s="8" t="s">
        <v>422</v>
      </c>
      <c r="B233" s="44" t="s">
        <v>295</v>
      </c>
      <c r="C233" s="8" t="s">
        <v>13</v>
      </c>
      <c r="D233" s="53">
        <v>2</v>
      </c>
      <c r="E233" s="64"/>
      <c r="F233" s="66">
        <f t="shared" si="27"/>
        <v>0</v>
      </c>
      <c r="G233" s="41">
        <v>0.05</v>
      </c>
      <c r="H233" s="115"/>
      <c r="I233" s="62">
        <f t="shared" si="28"/>
        <v>0</v>
      </c>
      <c r="J233" s="60">
        <f t="shared" si="29"/>
        <v>0</v>
      </c>
    </row>
    <row r="234" spans="1:10" ht="24" customHeight="1">
      <c r="A234" s="8" t="s">
        <v>479</v>
      </c>
      <c r="B234" s="139" t="s">
        <v>480</v>
      </c>
      <c r="C234" s="8" t="s">
        <v>13</v>
      </c>
      <c r="D234" s="53">
        <v>1</v>
      </c>
      <c r="E234" s="64"/>
      <c r="F234" s="66">
        <f t="shared" si="27"/>
        <v>0</v>
      </c>
      <c r="G234" s="41">
        <v>0.23</v>
      </c>
      <c r="H234" s="115"/>
      <c r="I234" s="62">
        <f t="shared" si="28"/>
        <v>0</v>
      </c>
      <c r="J234" s="60">
        <f t="shared" si="29"/>
        <v>0</v>
      </c>
    </row>
    <row r="235" spans="1:10" ht="24" customHeight="1">
      <c r="A235" s="8" t="s">
        <v>103</v>
      </c>
      <c r="B235" s="44" t="s">
        <v>153</v>
      </c>
      <c r="C235" s="8" t="s">
        <v>0</v>
      </c>
      <c r="D235" s="55">
        <v>1</v>
      </c>
      <c r="E235" s="64"/>
      <c r="F235" s="66">
        <f t="shared" si="27"/>
        <v>0</v>
      </c>
      <c r="G235" s="41">
        <v>0.05</v>
      </c>
      <c r="H235" s="115"/>
      <c r="I235" s="62">
        <f t="shared" si="28"/>
        <v>0</v>
      </c>
      <c r="J235" s="60">
        <f t="shared" si="29"/>
        <v>0</v>
      </c>
    </row>
    <row r="236" spans="1:10" ht="24" customHeight="1">
      <c r="A236" s="8" t="s">
        <v>104</v>
      </c>
      <c r="B236" s="44" t="s">
        <v>423</v>
      </c>
      <c r="C236" s="8" t="s">
        <v>0</v>
      </c>
      <c r="D236" s="55">
        <v>1</v>
      </c>
      <c r="E236" s="64"/>
      <c r="F236" s="66">
        <f t="shared" si="27"/>
        <v>0</v>
      </c>
      <c r="G236" s="41">
        <v>0.05</v>
      </c>
      <c r="H236" s="115"/>
      <c r="I236" s="62">
        <f t="shared" si="28"/>
        <v>0</v>
      </c>
      <c r="J236" s="60">
        <f t="shared" si="29"/>
        <v>0</v>
      </c>
    </row>
    <row r="237" spans="1:192" s="70" customFormat="1" ht="24" customHeight="1">
      <c r="A237" s="15" t="s">
        <v>105</v>
      </c>
      <c r="B237" s="82" t="s">
        <v>297</v>
      </c>
      <c r="C237" s="15"/>
      <c r="D237" s="90"/>
      <c r="E237" s="68"/>
      <c r="F237" s="68"/>
      <c r="G237" s="54"/>
      <c r="H237" s="73"/>
      <c r="I237" s="63"/>
      <c r="J237" s="63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</row>
    <row r="238" spans="1:10" ht="24" customHeight="1">
      <c r="A238" s="8" t="s">
        <v>424</v>
      </c>
      <c r="B238" s="34" t="s">
        <v>426</v>
      </c>
      <c r="C238" s="8" t="s">
        <v>13</v>
      </c>
      <c r="D238" s="55">
        <v>5</v>
      </c>
      <c r="E238" s="64"/>
      <c r="F238" s="66">
        <f>E238*D238</f>
        <v>0</v>
      </c>
      <c r="G238" s="41">
        <v>0.05</v>
      </c>
      <c r="H238" s="115"/>
      <c r="I238" s="62">
        <f>+F238*H238</f>
        <v>0</v>
      </c>
      <c r="J238" s="60">
        <f>+$J$2*I238</f>
        <v>0</v>
      </c>
    </row>
    <row r="239" spans="1:10" ht="24" customHeight="1">
      <c r="A239" s="8" t="s">
        <v>425</v>
      </c>
      <c r="B239" s="34" t="s">
        <v>427</v>
      </c>
      <c r="C239" s="8" t="s">
        <v>13</v>
      </c>
      <c r="D239" s="55">
        <v>3</v>
      </c>
      <c r="E239" s="64"/>
      <c r="F239" s="66">
        <f>E239*D239</f>
        <v>0</v>
      </c>
      <c r="G239" s="41">
        <v>0.05</v>
      </c>
      <c r="H239" s="115"/>
      <c r="I239" s="62">
        <f>+F239*H239</f>
        <v>0</v>
      </c>
      <c r="J239" s="60">
        <f>+$J$2*I239</f>
        <v>0</v>
      </c>
    </row>
    <row r="240" spans="1:10" ht="24" customHeight="1">
      <c r="A240" s="8" t="s">
        <v>296</v>
      </c>
      <c r="B240" s="34" t="s">
        <v>299</v>
      </c>
      <c r="C240" s="8" t="s">
        <v>22</v>
      </c>
      <c r="D240" s="53">
        <v>2</v>
      </c>
      <c r="E240" s="64"/>
      <c r="F240" s="66">
        <f>E240*D240</f>
        <v>0</v>
      </c>
      <c r="G240" s="41">
        <v>0.15</v>
      </c>
      <c r="H240" s="115"/>
      <c r="I240" s="62">
        <f>+F240*H240</f>
        <v>0</v>
      </c>
      <c r="J240" s="60">
        <f>+$J$2*I240</f>
        <v>0</v>
      </c>
    </row>
    <row r="241" spans="1:10" ht="24" customHeight="1">
      <c r="A241" s="8" t="s">
        <v>298</v>
      </c>
      <c r="B241" s="34" t="s">
        <v>301</v>
      </c>
      <c r="C241" s="8" t="s">
        <v>22</v>
      </c>
      <c r="D241" s="53">
        <v>4.5</v>
      </c>
      <c r="E241" s="64"/>
      <c r="F241" s="66">
        <f>E241*D241</f>
        <v>0</v>
      </c>
      <c r="G241" s="41">
        <v>0.05</v>
      </c>
      <c r="H241" s="115"/>
      <c r="I241" s="62">
        <f>+F241*H241</f>
        <v>0</v>
      </c>
      <c r="J241" s="60">
        <f>+$J$2*I241</f>
        <v>0</v>
      </c>
    </row>
    <row r="242" spans="1:10" ht="24" customHeight="1">
      <c r="A242" s="8" t="s">
        <v>300</v>
      </c>
      <c r="B242" s="44" t="s">
        <v>107</v>
      </c>
      <c r="C242" s="8" t="s">
        <v>13</v>
      </c>
      <c r="D242" s="53">
        <v>12</v>
      </c>
      <c r="E242" s="64"/>
      <c r="F242" s="66">
        <f>E242*D242</f>
        <v>0</v>
      </c>
      <c r="G242" s="41">
        <v>0.05</v>
      </c>
      <c r="H242" s="115"/>
      <c r="I242" s="62">
        <f>+F242*H242</f>
        <v>0</v>
      </c>
      <c r="J242" s="60">
        <f>+$J$2*I242</f>
        <v>0</v>
      </c>
    </row>
    <row r="243" spans="1:192" s="70" customFormat="1" ht="24" customHeight="1">
      <c r="A243" s="15" t="s">
        <v>302</v>
      </c>
      <c r="B243" s="72" t="s">
        <v>303</v>
      </c>
      <c r="C243" s="15"/>
      <c r="D243" s="90"/>
      <c r="E243" s="63"/>
      <c r="F243" s="63"/>
      <c r="G243" s="54"/>
      <c r="H243" s="73"/>
      <c r="I243" s="63"/>
      <c r="J243" s="63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</row>
    <row r="244" spans="1:10" ht="24" customHeight="1">
      <c r="A244" s="8" t="s">
        <v>428</v>
      </c>
      <c r="B244" s="9" t="s">
        <v>438</v>
      </c>
      <c r="C244" s="8" t="s">
        <v>13</v>
      </c>
      <c r="D244" s="53">
        <v>1</v>
      </c>
      <c r="E244" s="64"/>
      <c r="F244" s="66">
        <f aca="true" t="shared" si="30" ref="F244:F255">E244*D244</f>
        <v>0</v>
      </c>
      <c r="G244" s="41">
        <v>0.01</v>
      </c>
      <c r="H244" s="115"/>
      <c r="I244" s="62">
        <f aca="true" t="shared" si="31" ref="I244:I255">+F244*H244</f>
        <v>0</v>
      </c>
      <c r="J244" s="60">
        <f aca="true" t="shared" si="32" ref="J244:J255">+$J$2*I244</f>
        <v>0</v>
      </c>
    </row>
    <row r="245" spans="1:10" ht="24" customHeight="1">
      <c r="A245" s="8" t="s">
        <v>429</v>
      </c>
      <c r="B245" s="9" t="s">
        <v>439</v>
      </c>
      <c r="C245" s="8" t="s">
        <v>13</v>
      </c>
      <c r="D245" s="53">
        <v>5</v>
      </c>
      <c r="E245" s="64"/>
      <c r="F245" s="66">
        <f t="shared" si="30"/>
        <v>0</v>
      </c>
      <c r="G245" s="41">
        <v>0.01</v>
      </c>
      <c r="H245" s="115"/>
      <c r="I245" s="62">
        <f t="shared" si="31"/>
        <v>0</v>
      </c>
      <c r="J245" s="60">
        <f t="shared" si="32"/>
        <v>0</v>
      </c>
    </row>
    <row r="246" spans="1:10" ht="24" customHeight="1">
      <c r="A246" s="8" t="s">
        <v>430</v>
      </c>
      <c r="B246" s="9" t="s">
        <v>440</v>
      </c>
      <c r="C246" s="8" t="s">
        <v>13</v>
      </c>
      <c r="D246" s="53">
        <v>10</v>
      </c>
      <c r="E246" s="64"/>
      <c r="F246" s="66">
        <f t="shared" si="30"/>
        <v>0</v>
      </c>
      <c r="G246" s="41">
        <v>0.01</v>
      </c>
      <c r="H246" s="115"/>
      <c r="I246" s="62">
        <f t="shared" si="31"/>
        <v>0</v>
      </c>
      <c r="J246" s="60">
        <f t="shared" si="32"/>
        <v>0</v>
      </c>
    </row>
    <row r="247" spans="1:10" ht="24" customHeight="1">
      <c r="A247" s="8" t="s">
        <v>431</v>
      </c>
      <c r="B247" s="9" t="s">
        <v>441</v>
      </c>
      <c r="C247" s="8" t="s">
        <v>13</v>
      </c>
      <c r="D247" s="53">
        <v>1</v>
      </c>
      <c r="E247" s="64"/>
      <c r="F247" s="66">
        <f t="shared" si="30"/>
        <v>0</v>
      </c>
      <c r="G247" s="41">
        <v>0.01</v>
      </c>
      <c r="H247" s="115"/>
      <c r="I247" s="62">
        <f t="shared" si="31"/>
        <v>0</v>
      </c>
      <c r="J247" s="60">
        <f t="shared" si="32"/>
        <v>0</v>
      </c>
    </row>
    <row r="248" spans="1:10" ht="24" customHeight="1">
      <c r="A248" s="8" t="s">
        <v>432</v>
      </c>
      <c r="B248" s="9" t="s">
        <v>442</v>
      </c>
      <c r="C248" s="8" t="s">
        <v>13</v>
      </c>
      <c r="D248" s="53">
        <v>2</v>
      </c>
      <c r="E248" s="64"/>
      <c r="F248" s="66">
        <f t="shared" si="30"/>
        <v>0</v>
      </c>
      <c r="G248" s="41">
        <v>0.01</v>
      </c>
      <c r="H248" s="115"/>
      <c r="I248" s="62">
        <f t="shared" si="31"/>
        <v>0</v>
      </c>
      <c r="J248" s="60">
        <f t="shared" si="32"/>
        <v>0</v>
      </c>
    </row>
    <row r="249" spans="1:10" ht="24" customHeight="1">
      <c r="A249" s="8" t="s">
        <v>433</v>
      </c>
      <c r="B249" s="9" t="s">
        <v>443</v>
      </c>
      <c r="C249" s="8" t="s">
        <v>13</v>
      </c>
      <c r="D249" s="53">
        <v>1</v>
      </c>
      <c r="E249" s="64"/>
      <c r="F249" s="66">
        <f t="shared" si="30"/>
        <v>0</v>
      </c>
      <c r="G249" s="41">
        <v>0.01</v>
      </c>
      <c r="H249" s="115"/>
      <c r="I249" s="62">
        <f t="shared" si="31"/>
        <v>0</v>
      </c>
      <c r="J249" s="60">
        <f t="shared" si="32"/>
        <v>0</v>
      </c>
    </row>
    <row r="250" spans="1:10" ht="24" customHeight="1">
      <c r="A250" s="8" t="s">
        <v>434</v>
      </c>
      <c r="B250" s="9" t="s">
        <v>444</v>
      </c>
      <c r="C250" s="8" t="s">
        <v>13</v>
      </c>
      <c r="D250" s="53">
        <v>3</v>
      </c>
      <c r="E250" s="64"/>
      <c r="F250" s="66">
        <f t="shared" si="30"/>
        <v>0</v>
      </c>
      <c r="G250" s="41">
        <v>0.01</v>
      </c>
      <c r="H250" s="115"/>
      <c r="I250" s="62">
        <f t="shared" si="31"/>
        <v>0</v>
      </c>
      <c r="J250" s="60">
        <f t="shared" si="32"/>
        <v>0</v>
      </c>
    </row>
    <row r="251" spans="1:10" ht="24" customHeight="1">
      <c r="A251" s="8" t="s">
        <v>435</v>
      </c>
      <c r="B251" s="9" t="s">
        <v>445</v>
      </c>
      <c r="C251" s="8" t="s">
        <v>13</v>
      </c>
      <c r="D251" s="53">
        <v>1</v>
      </c>
      <c r="E251" s="64"/>
      <c r="F251" s="66">
        <f t="shared" si="30"/>
        <v>0</v>
      </c>
      <c r="G251" s="41">
        <v>0.01</v>
      </c>
      <c r="H251" s="115"/>
      <c r="I251" s="62">
        <f t="shared" si="31"/>
        <v>0</v>
      </c>
      <c r="J251" s="60">
        <f t="shared" si="32"/>
        <v>0</v>
      </c>
    </row>
    <row r="252" spans="1:10" ht="24" customHeight="1">
      <c r="A252" s="8" t="s">
        <v>436</v>
      </c>
      <c r="B252" s="9" t="s">
        <v>446</v>
      </c>
      <c r="C252" s="8" t="s">
        <v>13</v>
      </c>
      <c r="D252" s="53">
        <v>1</v>
      </c>
      <c r="E252" s="64"/>
      <c r="F252" s="66">
        <f t="shared" si="30"/>
        <v>0</v>
      </c>
      <c r="G252" s="41">
        <v>0.01</v>
      </c>
      <c r="H252" s="115"/>
      <c r="I252" s="62">
        <f t="shared" si="31"/>
        <v>0</v>
      </c>
      <c r="J252" s="60">
        <f t="shared" si="32"/>
        <v>0</v>
      </c>
    </row>
    <row r="253" spans="1:10" ht="24" customHeight="1">
      <c r="A253" s="8" t="s">
        <v>437</v>
      </c>
      <c r="B253" s="9" t="s">
        <v>447</v>
      </c>
      <c r="C253" s="8" t="s">
        <v>13</v>
      </c>
      <c r="D253" s="53">
        <v>1</v>
      </c>
      <c r="E253" s="64"/>
      <c r="F253" s="66">
        <f t="shared" si="30"/>
        <v>0</v>
      </c>
      <c r="G253" s="41">
        <v>0.01</v>
      </c>
      <c r="H253" s="115"/>
      <c r="I253" s="62">
        <f t="shared" si="31"/>
        <v>0</v>
      </c>
      <c r="J253" s="60">
        <f t="shared" si="32"/>
        <v>0</v>
      </c>
    </row>
    <row r="254" spans="1:10" ht="24" customHeight="1">
      <c r="A254" s="8" t="s">
        <v>304</v>
      </c>
      <c r="B254" s="34" t="s">
        <v>305</v>
      </c>
      <c r="C254" s="8" t="s">
        <v>0</v>
      </c>
      <c r="D254" s="53">
        <v>1</v>
      </c>
      <c r="E254" s="64"/>
      <c r="F254" s="66">
        <f t="shared" si="30"/>
        <v>0</v>
      </c>
      <c r="G254" s="41">
        <v>0</v>
      </c>
      <c r="H254" s="115"/>
      <c r="I254" s="62">
        <f t="shared" si="31"/>
        <v>0</v>
      </c>
      <c r="J254" s="60">
        <f t="shared" si="32"/>
        <v>0</v>
      </c>
    </row>
    <row r="255" spans="1:10" ht="24" customHeight="1">
      <c r="A255" s="33">
        <v>15</v>
      </c>
      <c r="B255" s="35" t="s">
        <v>47</v>
      </c>
      <c r="C255" s="32" t="s">
        <v>0</v>
      </c>
      <c r="D255" s="93">
        <v>1</v>
      </c>
      <c r="E255" s="61"/>
      <c r="F255" s="69">
        <f t="shared" si="30"/>
        <v>0</v>
      </c>
      <c r="G255" s="36">
        <v>0.19</v>
      </c>
      <c r="H255" s="31"/>
      <c r="I255" s="61">
        <f t="shared" si="31"/>
        <v>0</v>
      </c>
      <c r="J255" s="61">
        <f t="shared" si="32"/>
        <v>0</v>
      </c>
    </row>
    <row r="256" spans="1:192" s="19" customFormat="1" ht="24.75" customHeight="1">
      <c r="A256" s="16"/>
      <c r="B256" s="17"/>
      <c r="C256" s="16"/>
      <c r="D256" s="16"/>
      <c r="E256" s="18"/>
      <c r="F256" s="97">
        <f>SUM(F4:F255)-(F176+F177+F178+F184+F185+F211+F213+F214+F215+F216+F217)</f>
        <v>0</v>
      </c>
      <c r="G256" s="28"/>
      <c r="H256" s="28"/>
      <c r="I256" s="29">
        <f>+SUM(I4:I255)-(I176+I177+I178+I184+I185+I211+I213+I214+I215+I216+I217)</f>
        <v>0</v>
      </c>
      <c r="J256" s="29">
        <f>+SUM(J4:J255)-(J176+J177+J178+J184+J185+J211+J213+J214+J215+J216+J217)</f>
        <v>0</v>
      </c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83"/>
      <c r="GD256" s="83"/>
      <c r="GE256" s="83"/>
      <c r="GF256" s="83"/>
      <c r="GG256" s="83"/>
      <c r="GH256" s="83"/>
      <c r="GI256" s="83"/>
      <c r="GJ256" s="83"/>
    </row>
    <row r="257" spans="1:192" s="19" customFormat="1" ht="24.75" customHeight="1">
      <c r="A257" s="16"/>
      <c r="B257" s="17"/>
      <c r="C257" s="16"/>
      <c r="D257" s="16"/>
      <c r="E257" s="18"/>
      <c r="F257" s="23"/>
      <c r="G257" s="24"/>
      <c r="H257" s="24"/>
      <c r="I257" s="20"/>
      <c r="J257" s="20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83"/>
      <c r="GD257" s="83"/>
      <c r="GE257" s="83"/>
      <c r="GF257" s="83"/>
      <c r="GG257" s="83"/>
      <c r="GH257" s="83"/>
      <c r="GI257" s="83"/>
      <c r="GJ257" s="83"/>
    </row>
    <row r="258" spans="1:192" s="19" customFormat="1" ht="24.75" customHeight="1" thickBot="1">
      <c r="A258" s="16"/>
      <c r="B258" s="17"/>
      <c r="C258" s="16"/>
      <c r="D258" s="16"/>
      <c r="E258" s="18"/>
      <c r="F258" s="85"/>
      <c r="G258" s="16"/>
      <c r="H258" s="16"/>
      <c r="I258" s="16"/>
      <c r="J258" s="16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  <c r="GG258" s="83"/>
      <c r="GH258" s="83"/>
      <c r="GI258" s="83"/>
      <c r="GJ258" s="83"/>
    </row>
    <row r="259" spans="1:192" s="19" customFormat="1" ht="24.75" customHeight="1" thickBot="1">
      <c r="A259" s="16"/>
      <c r="B259" s="145" t="s">
        <v>448</v>
      </c>
      <c r="C259" s="146"/>
      <c r="D259" s="146"/>
      <c r="E259" s="147"/>
      <c r="F259" s="86"/>
      <c r="G259" s="16"/>
      <c r="H259" s="163"/>
      <c r="I259" s="163"/>
      <c r="J259" s="16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  <c r="FR259" s="83"/>
      <c r="FS259" s="83"/>
      <c r="FT259" s="83"/>
      <c r="FU259" s="83"/>
      <c r="FV259" s="83"/>
      <c r="FW259" s="83"/>
      <c r="FX259" s="83"/>
      <c r="FY259" s="83"/>
      <c r="FZ259" s="83"/>
      <c r="GA259" s="83"/>
      <c r="GB259" s="83"/>
      <c r="GC259" s="83"/>
      <c r="GD259" s="83"/>
      <c r="GE259" s="83"/>
      <c r="GF259" s="83"/>
      <c r="GG259" s="83"/>
      <c r="GH259" s="83"/>
      <c r="GI259" s="83"/>
      <c r="GJ259" s="83"/>
    </row>
    <row r="260" spans="2:10" ht="24.75" customHeight="1">
      <c r="B260" s="87" t="s">
        <v>451</v>
      </c>
      <c r="C260" s="148"/>
      <c r="D260" s="148"/>
      <c r="E260" s="110">
        <f>F256</f>
        <v>0</v>
      </c>
      <c r="F260" s="49"/>
      <c r="H260" s="149"/>
      <c r="I260" s="149"/>
      <c r="J260" s="49"/>
    </row>
    <row r="261" spans="2:10" ht="24.75" customHeight="1">
      <c r="B261" s="22" t="s">
        <v>452</v>
      </c>
      <c r="C261" s="143">
        <v>0.12</v>
      </c>
      <c r="D261" s="143"/>
      <c r="E261" s="109">
        <f>C261*E260</f>
        <v>0</v>
      </c>
      <c r="F261" s="49"/>
      <c r="G261" s="164"/>
      <c r="H261" s="164"/>
      <c r="I261" s="164"/>
      <c r="J261" s="49"/>
    </row>
    <row r="262" spans="2:10" ht="24.75" customHeight="1">
      <c r="B262" s="22" t="s">
        <v>453</v>
      </c>
      <c r="C262" s="142"/>
      <c r="D262" s="142"/>
      <c r="E262" s="109">
        <f>+E260+E261</f>
        <v>0</v>
      </c>
      <c r="F262" s="50"/>
      <c r="H262" s="149"/>
      <c r="I262" s="149"/>
      <c r="J262" s="50"/>
    </row>
    <row r="263" spans="2:10" ht="24.75" customHeight="1">
      <c r="B263" s="22" t="s">
        <v>454</v>
      </c>
      <c r="C263" s="142"/>
      <c r="D263" s="142"/>
      <c r="E263" s="109">
        <f>+E262*0.22</f>
        <v>0</v>
      </c>
      <c r="F263" s="50"/>
      <c r="H263" s="149"/>
      <c r="I263" s="149"/>
      <c r="J263" s="50"/>
    </row>
    <row r="264" spans="2:10" ht="24.75" customHeight="1">
      <c r="B264" s="22" t="s">
        <v>455</v>
      </c>
      <c r="C264" s="142"/>
      <c r="D264" s="142"/>
      <c r="E264" s="109">
        <f>E262+E263</f>
        <v>0</v>
      </c>
      <c r="F264" s="6"/>
      <c r="H264" s="149"/>
      <c r="I264" s="149"/>
      <c r="J264" s="50"/>
    </row>
    <row r="265" spans="2:10" ht="24.75" customHeight="1">
      <c r="B265" s="22" t="s">
        <v>456</v>
      </c>
      <c r="C265" s="142"/>
      <c r="D265" s="142"/>
      <c r="E265" s="109">
        <f>+J256</f>
        <v>0</v>
      </c>
      <c r="F265" s="7"/>
      <c r="H265" s="149"/>
      <c r="I265" s="149"/>
      <c r="J265" s="49"/>
    </row>
    <row r="266" spans="2:10" ht="24.75" customHeight="1">
      <c r="B266" s="98" t="s">
        <v>457</v>
      </c>
      <c r="C266" s="143">
        <v>0.12</v>
      </c>
      <c r="D266" s="143"/>
      <c r="E266" s="109">
        <f>+E265*C266</f>
        <v>0</v>
      </c>
      <c r="F266" s="7"/>
      <c r="H266" s="150"/>
      <c r="I266" s="150"/>
      <c r="J266" s="49"/>
    </row>
    <row r="267" spans="2:10" ht="40.5" customHeight="1">
      <c r="B267" s="99" t="s">
        <v>458</v>
      </c>
      <c r="C267" s="144"/>
      <c r="D267" s="144"/>
      <c r="E267" s="111">
        <f>+E264+E265+E266</f>
        <v>0</v>
      </c>
      <c r="F267" s="51"/>
      <c r="G267" s="3"/>
      <c r="H267" s="149"/>
      <c r="I267" s="149"/>
      <c r="J267" s="50"/>
    </row>
    <row r="268" spans="2:6" ht="24.75" customHeight="1" thickBot="1">
      <c r="B268" s="21"/>
      <c r="C268" s="21"/>
      <c r="D268" s="21"/>
      <c r="E268" s="21"/>
      <c r="F268" s="6"/>
    </row>
    <row r="269" spans="2:5" ht="24.75" customHeight="1" thickBot="1">
      <c r="B269" s="145" t="s">
        <v>515</v>
      </c>
      <c r="C269" s="146"/>
      <c r="D269" s="146"/>
      <c r="E269" s="147"/>
    </row>
    <row r="270" spans="2:5" ht="24.75" customHeight="1">
      <c r="B270" s="87" t="s">
        <v>451</v>
      </c>
      <c r="C270" s="148"/>
      <c r="D270" s="148"/>
      <c r="E270" s="110">
        <f>SUM(F176+F177+F178+F184+F185+F211+F213+F214+F215+F216+F217)</f>
        <v>0</v>
      </c>
    </row>
    <row r="271" spans="2:5" ht="24.75" customHeight="1">
      <c r="B271" s="22" t="s">
        <v>452</v>
      </c>
      <c r="C271" s="143">
        <v>0.12</v>
      </c>
      <c r="D271" s="143"/>
      <c r="E271" s="109">
        <f>C271*E270</f>
        <v>0</v>
      </c>
    </row>
    <row r="272" spans="2:5" ht="24.75" customHeight="1">
      <c r="B272" s="22" t="s">
        <v>453</v>
      </c>
      <c r="C272" s="142"/>
      <c r="D272" s="142"/>
      <c r="E272" s="109">
        <f>+E270+E271</f>
        <v>0</v>
      </c>
    </row>
    <row r="273" spans="2:5" ht="24.75" customHeight="1">
      <c r="B273" s="22" t="s">
        <v>454</v>
      </c>
      <c r="C273" s="142"/>
      <c r="D273" s="142"/>
      <c r="E273" s="109">
        <f>+E272*0.22</f>
        <v>0</v>
      </c>
    </row>
    <row r="274" spans="2:5" ht="24.75" customHeight="1">
      <c r="B274" s="22" t="s">
        <v>455</v>
      </c>
      <c r="C274" s="142"/>
      <c r="D274" s="142"/>
      <c r="E274" s="109">
        <f>E272+E273</f>
        <v>0</v>
      </c>
    </row>
    <row r="275" spans="2:5" ht="24.75" customHeight="1">
      <c r="B275" s="22" t="s">
        <v>456</v>
      </c>
      <c r="C275" s="142"/>
      <c r="D275" s="142"/>
      <c r="E275" s="109">
        <f>SUM(J176+J177+J178+J184+J185+J211+J213+J214+J215+J216+J217)</f>
        <v>0</v>
      </c>
    </row>
    <row r="276" spans="2:5" ht="24.75" customHeight="1">
      <c r="B276" s="98" t="s">
        <v>457</v>
      </c>
      <c r="C276" s="143">
        <v>0.12</v>
      </c>
      <c r="D276" s="143"/>
      <c r="E276" s="109">
        <f>+E275*C276</f>
        <v>0</v>
      </c>
    </row>
    <row r="277" spans="2:5" ht="30">
      <c r="B277" s="99" t="s">
        <v>458</v>
      </c>
      <c r="C277" s="144"/>
      <c r="D277" s="144"/>
      <c r="E277" s="111">
        <f>+E274+E275+E276</f>
        <v>0</v>
      </c>
    </row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</sheetData>
  <sheetProtection/>
  <mergeCells count="30">
    <mergeCell ref="B259:E259"/>
    <mergeCell ref="H262:I262"/>
    <mergeCell ref="H263:I263"/>
    <mergeCell ref="H264:I264"/>
    <mergeCell ref="H259:J259"/>
    <mergeCell ref="H260:I260"/>
    <mergeCell ref="G261:I261"/>
    <mergeCell ref="C264:D264"/>
    <mergeCell ref="H267:I267"/>
    <mergeCell ref="H265:I265"/>
    <mergeCell ref="H266:I266"/>
    <mergeCell ref="A3:B3"/>
    <mergeCell ref="C1:I2"/>
    <mergeCell ref="C261:D261"/>
    <mergeCell ref="C260:D260"/>
    <mergeCell ref="C262:D262"/>
    <mergeCell ref="C263:D263"/>
    <mergeCell ref="A1:B2"/>
    <mergeCell ref="C266:D266"/>
    <mergeCell ref="B269:E269"/>
    <mergeCell ref="C270:D270"/>
    <mergeCell ref="C271:D271"/>
    <mergeCell ref="C272:D272"/>
    <mergeCell ref="C265:D265"/>
    <mergeCell ref="C273:D273"/>
    <mergeCell ref="C274:D274"/>
    <mergeCell ref="C275:D275"/>
    <mergeCell ref="C276:D276"/>
    <mergeCell ref="C277:D277"/>
    <mergeCell ref="C267:D267"/>
  </mergeCells>
  <printOptions horizontalCentered="1" verticalCentered="1"/>
  <pageMargins left="0.1968503937007874" right="0.1968503937007874" top="0.3937007874015748" bottom="0.3937007874015748" header="0" footer="0"/>
  <pageSetup fitToHeight="0" fitToWidth="1" horizontalDpi="600" verticalDpi="600" orientation="portrait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Sistemas de Información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contraparte</dc:title>
  <dc:subject/>
  <dc:creator>Vignolo, Alvaro Fernando</dc:creator>
  <cp:keywords/>
  <dc:description/>
  <cp:lastModifiedBy>Daniel Buffa</cp:lastModifiedBy>
  <cp:lastPrinted>2018-12-24T14:34:17Z</cp:lastPrinted>
  <dcterms:created xsi:type="dcterms:W3CDTF">2011-06-20T15:09:50Z</dcterms:created>
  <dcterms:modified xsi:type="dcterms:W3CDTF">2020-07-29T19:29:50Z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CPolicyLabelValue">
    <vt:lpwstr>0.1</vt:lpwstr>
  </property>
  <property fmtid="{D5CDD505-2E9C-101B-9397-08002B2CF9AE}" pid="3" name="Resp">
    <vt:lpwstr>2009</vt:lpwstr>
  </property>
  <property fmtid="{D5CDD505-2E9C-101B-9397-08002B2CF9AE}" pid="4" name="FchVigencia">
    <vt:lpwstr>2014-09-23T00:00:00Z</vt:lpwstr>
  </property>
  <property fmtid="{D5CDD505-2E9C-101B-9397-08002B2CF9AE}" pid="5" name="ContentTypeId">
    <vt:lpwstr>0x0101005792137DC854694F9C009AB883757AD90F00150608D8FBDBFB48B29C533A5A62F37C</vt:lpwstr>
  </property>
  <property fmtid="{D5CDD505-2E9C-101B-9397-08002B2CF9AE}" pid="6" name="ContentType">
    <vt:lpwstr>Otros documentos</vt:lpwstr>
  </property>
  <property fmtid="{D5CDD505-2E9C-101B-9397-08002B2CF9AE}" pid="7" name="display_urn:schemas-microsoft-com:office:office#Resp">
    <vt:lpwstr>Vignolo, Alvaro Fernando</vt:lpwstr>
  </property>
  <property fmtid="{D5CDD505-2E9C-101B-9397-08002B2CF9AE}" pid="8" name="FchRevision">
    <vt:lpwstr>2015-09-23T00:00:00Z</vt:lpwstr>
  </property>
  <property fmtid="{D5CDD505-2E9C-101B-9397-08002B2CF9AE}" pid="9" name="WorkflowCreationPath">
    <vt:lpwstr>bfc77249-895e-4829-ad2f-5767cae49f33,4;1a3d9866-7aa3-4b7c-a78d-dc33ccebae8a,6;bfc77249-895e-4829-ad2f-5767cae49f33,3;</vt:lpwstr>
  </property>
  <property fmtid="{D5CDD505-2E9C-101B-9397-08002B2CF9AE}" pid="10" name="EtqNombre">
    <vt:lpwstr>Copia de FO-PRS-CA-IA10</vt:lpwstr>
  </property>
  <property fmtid="{D5CDD505-2E9C-101B-9397-08002B2CF9AE}" pid="11" name="UltAprobCont">
    <vt:lpwstr>2013-09-20T10:41:16Z</vt:lpwstr>
  </property>
  <property fmtid="{D5CDD505-2E9C-101B-9397-08002B2CF9AE}" pid="12" name="DLCPolicyLabelLock">
    <vt:lpwstr/>
  </property>
  <property fmtid="{D5CDD505-2E9C-101B-9397-08002B2CF9AE}" pid="13" name="DLCPolicyLabelClientValue">
    <vt:lpwstr/>
  </property>
</Properties>
</file>