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40" windowHeight="8370" activeTab="2"/>
  </bookViews>
  <sheets>
    <sheet name="PRESUPUESTO Y CRONOGRAMA " sheetId="1" r:id="rId1"/>
    <sheet name="RESUMEN de la OFERTA" sheetId="2" r:id="rId2"/>
    <sheet name="PLANILLA MEDICIÓN AVANCE OBRA" sheetId="4" r:id="rId3"/>
    <sheet name="Hoja1" sheetId="3" r:id="rId4"/>
  </sheets>
  <definedNames>
    <definedName name="Print_Area" localSheetId="2">'PLANILLA MEDICIÓN AVANCE OBRA'!$A$1:$V$411</definedName>
    <definedName name="Print_Area" localSheetId="0">'PRESUPUESTO Y CRONOGRAMA '!$A$1:$V$411</definedName>
    <definedName name="Print_Area" localSheetId="1">'RESUMEN de la OFERTA'!$A$1:$N$58</definedName>
    <definedName name="Print_Titles" localSheetId="2">'PLANILLA MEDICIÓN AVANCE OBRA'!$20:$22</definedName>
    <definedName name="Print_Titles" localSheetId="0">'PRESUPUESTO Y CRONOGRAMA '!$20:$22</definedName>
  </definedNames>
  <calcPr calcId="125725" fullCalcOnLoad="1"/>
</workbook>
</file>

<file path=xl/calcChain.xml><?xml version="1.0" encoding="utf-8"?>
<calcChain xmlns="http://schemas.openxmlformats.org/spreadsheetml/2006/main">
  <c r="K26" i="1"/>
  <c r="M26"/>
  <c r="J27"/>
  <c r="J28"/>
  <c r="J29"/>
  <c r="J30"/>
  <c r="K31"/>
  <c r="M31"/>
  <c r="J32"/>
  <c r="J33"/>
  <c r="J34"/>
  <c r="J35"/>
  <c r="J36"/>
  <c r="J37"/>
  <c r="J38"/>
  <c r="J39"/>
  <c r="J40"/>
  <c r="K41"/>
  <c r="M41"/>
  <c r="J42"/>
  <c r="J43"/>
  <c r="E44"/>
  <c r="K44"/>
  <c r="M44"/>
  <c r="J45"/>
  <c r="J46"/>
  <c r="J47"/>
  <c r="J48"/>
  <c r="J50"/>
  <c r="J51"/>
  <c r="J52"/>
  <c r="K53"/>
  <c r="M53"/>
  <c r="J54"/>
  <c r="J55"/>
  <c r="K56"/>
  <c r="M56"/>
  <c r="J57"/>
  <c r="J58"/>
  <c r="J59"/>
  <c r="J60"/>
  <c r="K61"/>
  <c r="M61"/>
  <c r="J62"/>
  <c r="E63"/>
  <c r="K63"/>
  <c r="M63"/>
  <c r="J64"/>
  <c r="J65"/>
  <c r="J66"/>
  <c r="J67"/>
  <c r="J68"/>
  <c r="J69"/>
  <c r="J70"/>
  <c r="J72"/>
  <c r="J73"/>
  <c r="J74"/>
  <c r="J75"/>
  <c r="J76"/>
  <c r="J77"/>
  <c r="J78"/>
  <c r="E79"/>
  <c r="K79"/>
  <c r="M79"/>
  <c r="J80"/>
  <c r="J81"/>
  <c r="J82"/>
  <c r="J83"/>
  <c r="J84"/>
  <c r="K85"/>
  <c r="M85"/>
  <c r="J86"/>
  <c r="J87"/>
  <c r="J88"/>
  <c r="E89"/>
  <c r="K89"/>
  <c r="M89"/>
  <c r="J91"/>
  <c r="J92"/>
  <c r="J94"/>
  <c r="J95"/>
  <c r="E96"/>
  <c r="K96"/>
  <c r="M96"/>
  <c r="J98"/>
  <c r="J99"/>
  <c r="E100"/>
  <c r="K100"/>
  <c r="M100"/>
  <c r="J101"/>
  <c r="J102"/>
  <c r="J103"/>
  <c r="K104"/>
  <c r="M104"/>
  <c r="J106"/>
  <c r="J107"/>
  <c r="J108"/>
  <c r="J109"/>
  <c r="J110"/>
  <c r="J111"/>
  <c r="K112"/>
  <c r="M112"/>
  <c r="J113"/>
  <c r="J114"/>
  <c r="J115"/>
  <c r="K116"/>
  <c r="M116"/>
  <c r="E120"/>
  <c r="K120"/>
  <c r="M120"/>
  <c r="J121"/>
  <c r="J122"/>
  <c r="J123"/>
  <c r="J124"/>
  <c r="E125"/>
  <c r="K125"/>
  <c r="M125"/>
  <c r="J127"/>
  <c r="J128"/>
  <c r="J129"/>
  <c r="J130"/>
  <c r="J131"/>
  <c r="J132"/>
  <c r="J133"/>
  <c r="J134"/>
  <c r="J135"/>
  <c r="J136"/>
  <c r="J137"/>
  <c r="J140"/>
  <c r="J141"/>
  <c r="J143"/>
  <c r="J144"/>
  <c r="J145"/>
  <c r="J146"/>
  <c r="J148"/>
  <c r="J149"/>
  <c r="J150"/>
  <c r="J151"/>
  <c r="J152"/>
  <c r="J153"/>
  <c r="J155"/>
  <c r="J156"/>
  <c r="J157"/>
  <c r="J158"/>
  <c r="J159"/>
  <c r="J160"/>
  <c r="J162"/>
  <c r="J163"/>
  <c r="J164"/>
  <c r="J166"/>
  <c r="K167"/>
  <c r="M167"/>
  <c r="J168"/>
  <c r="J169"/>
  <c r="J170"/>
  <c r="J171"/>
  <c r="J172"/>
  <c r="J173"/>
  <c r="J174"/>
  <c r="J175"/>
  <c r="J176"/>
  <c r="J177"/>
  <c r="J178"/>
  <c r="J179"/>
  <c r="J180"/>
  <c r="J181"/>
  <c r="J182"/>
  <c r="K183"/>
  <c r="M183"/>
  <c r="J184"/>
  <c r="J185"/>
  <c r="J186"/>
  <c r="J187"/>
  <c r="J188"/>
  <c r="J189"/>
  <c r="J190"/>
  <c r="J191"/>
  <c r="J192"/>
  <c r="J193"/>
  <c r="J194"/>
  <c r="J195"/>
  <c r="J196"/>
  <c r="J197"/>
  <c r="K198"/>
  <c r="M198"/>
  <c r="J199"/>
  <c r="J200"/>
  <c r="J201"/>
  <c r="J203"/>
  <c r="J204"/>
  <c r="J205"/>
  <c r="J207"/>
  <c r="J208"/>
  <c r="J209"/>
  <c r="J210"/>
  <c r="J211"/>
  <c r="J213"/>
  <c r="J214"/>
  <c r="E215"/>
  <c r="K215"/>
  <c r="M215"/>
  <c r="J217"/>
  <c r="J218"/>
  <c r="J219"/>
  <c r="J220"/>
  <c r="J221"/>
  <c r="J222"/>
  <c r="J223"/>
  <c r="J224"/>
  <c r="J225"/>
  <c r="J226"/>
  <c r="J228"/>
  <c r="J229"/>
  <c r="J231"/>
  <c r="J232"/>
  <c r="J233"/>
  <c r="J234"/>
  <c r="J235"/>
  <c r="J236"/>
  <c r="J237"/>
  <c r="J238"/>
  <c r="J239"/>
  <c r="J240"/>
  <c r="J241"/>
  <c r="J243"/>
  <c r="J244"/>
  <c r="J245"/>
  <c r="J246"/>
  <c r="J247"/>
  <c r="J248"/>
  <c r="J250"/>
  <c r="J251"/>
  <c r="J252"/>
  <c r="J253"/>
  <c r="J254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5"/>
  <c r="J277"/>
  <c r="J278"/>
  <c r="J280"/>
  <c r="J281"/>
  <c r="J282"/>
  <c r="J283"/>
  <c r="J284"/>
  <c r="J285"/>
  <c r="J287"/>
  <c r="J288"/>
  <c r="J289"/>
  <c r="J291"/>
  <c r="J292"/>
  <c r="J293"/>
  <c r="J294"/>
  <c r="J295"/>
  <c r="J296"/>
  <c r="J297"/>
  <c r="E298"/>
  <c r="K298"/>
  <c r="M298"/>
  <c r="J300"/>
  <c r="J301"/>
  <c r="J302"/>
  <c r="J303"/>
  <c r="J304"/>
  <c r="E305"/>
  <c r="K305"/>
  <c r="M305"/>
  <c r="J306"/>
  <c r="J307"/>
  <c r="J308"/>
  <c r="J309"/>
  <c r="J310"/>
  <c r="J311"/>
  <c r="J312"/>
  <c r="J313"/>
  <c r="J314"/>
  <c r="J315"/>
  <c r="J316"/>
  <c r="J317"/>
  <c r="J318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E348"/>
  <c r="K348"/>
  <c r="M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K366"/>
  <c r="M366"/>
  <c r="J367"/>
  <c r="K368"/>
  <c r="M368"/>
  <c r="J370"/>
  <c r="J371"/>
  <c r="J373"/>
  <c r="J374"/>
  <c r="J375"/>
  <c r="J377"/>
  <c r="J378"/>
  <c r="J379"/>
  <c r="K380"/>
  <c r="M380"/>
  <c r="J382"/>
  <c r="J384"/>
  <c r="K385"/>
  <c r="M385"/>
  <c r="K389"/>
  <c r="M389"/>
  <c r="J390"/>
  <c r="K391"/>
  <c r="M391"/>
  <c r="J395"/>
  <c r="J396"/>
  <c r="J397"/>
  <c r="K399"/>
  <c r="M399"/>
  <c r="K401"/>
  <c r="M401"/>
  <c r="K403"/>
  <c r="K405"/>
  <c r="C6" i="2"/>
  <c r="F6"/>
  <c r="G6"/>
  <c r="H6"/>
  <c r="I6"/>
  <c r="J6"/>
  <c r="L6"/>
  <c r="B15"/>
  <c r="C15"/>
  <c r="K15"/>
  <c r="M15"/>
  <c r="B16"/>
  <c r="C16"/>
  <c r="K16"/>
  <c r="M16"/>
  <c r="B17"/>
  <c r="C17"/>
  <c r="K17"/>
  <c r="M17"/>
  <c r="B18"/>
  <c r="C18"/>
  <c r="K18"/>
  <c r="M18"/>
  <c r="B19"/>
  <c r="C19"/>
  <c r="K19"/>
  <c r="M19"/>
  <c r="B20"/>
  <c r="C20"/>
  <c r="K20"/>
  <c r="M20"/>
  <c r="B21"/>
  <c r="C21"/>
  <c r="K21"/>
  <c r="M21"/>
  <c r="B22"/>
  <c r="C22"/>
  <c r="K22"/>
  <c r="M22"/>
  <c r="B23"/>
  <c r="C23"/>
  <c r="K23"/>
  <c r="M23"/>
  <c r="B24"/>
  <c r="C24"/>
  <c r="K24"/>
  <c r="M24"/>
  <c r="B25"/>
  <c r="C25"/>
  <c r="K25"/>
  <c r="M25"/>
  <c r="B26"/>
  <c r="C26"/>
  <c r="K26"/>
  <c r="M26"/>
  <c r="B27"/>
  <c r="C27"/>
  <c r="K27"/>
  <c r="M27"/>
  <c r="B28"/>
  <c r="C28"/>
  <c r="K28"/>
  <c r="M28"/>
  <c r="B29"/>
  <c r="C29"/>
  <c r="K29"/>
  <c r="M29"/>
  <c r="B30"/>
  <c r="C30"/>
  <c r="K30"/>
  <c r="M30"/>
  <c r="B32"/>
  <c r="C32"/>
  <c r="B33"/>
  <c r="C33"/>
  <c r="K33"/>
  <c r="M33"/>
  <c r="B34"/>
  <c r="C34"/>
  <c r="K34"/>
  <c r="M34"/>
  <c r="B35"/>
  <c r="C35"/>
  <c r="K35"/>
  <c r="M35"/>
  <c r="B36"/>
  <c r="C36"/>
  <c r="K36"/>
  <c r="M36"/>
  <c r="B37"/>
  <c r="C37"/>
  <c r="K37"/>
  <c r="M37"/>
  <c r="B38"/>
  <c r="C38"/>
  <c r="K38"/>
  <c r="M38"/>
  <c r="B39"/>
  <c r="C39"/>
  <c r="K39"/>
  <c r="M39"/>
  <c r="B40"/>
  <c r="C40"/>
  <c r="K40"/>
  <c r="M40"/>
  <c r="B41"/>
  <c r="C41"/>
  <c r="K41"/>
  <c r="M41"/>
  <c r="B42"/>
  <c r="C42"/>
  <c r="K42"/>
  <c r="M42"/>
  <c r="B43"/>
  <c r="C43"/>
  <c r="K43"/>
  <c r="M43"/>
  <c r="B44"/>
  <c r="C44"/>
  <c r="K44"/>
  <c r="M44"/>
  <c r="B45"/>
  <c r="C45"/>
  <c r="K45"/>
  <c r="M45"/>
  <c r="B47"/>
  <c r="C47"/>
  <c r="B48"/>
  <c r="C48"/>
  <c r="K48"/>
  <c r="M48"/>
  <c r="B49"/>
  <c r="C49"/>
  <c r="K49"/>
  <c r="M49"/>
  <c r="B51"/>
  <c r="C51"/>
  <c r="K51"/>
  <c r="M51"/>
  <c r="B53"/>
  <c r="C53"/>
  <c r="K53"/>
  <c r="M53"/>
  <c r="E55"/>
  <c r="K55"/>
  <c r="B57"/>
  <c r="C57"/>
  <c r="K57"/>
  <c r="K26" i="4"/>
  <c r="M26"/>
  <c r="U26"/>
  <c r="J27"/>
  <c r="S27"/>
  <c r="T27"/>
  <c r="J28"/>
  <c r="S28"/>
  <c r="T28"/>
  <c r="J29"/>
  <c r="S29"/>
  <c r="T29"/>
  <c r="J30"/>
  <c r="S30"/>
  <c r="T30"/>
  <c r="K31"/>
  <c r="M31"/>
  <c r="U31"/>
  <c r="J32"/>
  <c r="S32"/>
  <c r="T32"/>
  <c r="J33"/>
  <c r="S33"/>
  <c r="T33"/>
  <c r="J34"/>
  <c r="S34"/>
  <c r="T34"/>
  <c r="J35"/>
  <c r="S35"/>
  <c r="T35"/>
  <c r="J36"/>
  <c r="S36"/>
  <c r="T36"/>
  <c r="J37"/>
  <c r="S37"/>
  <c r="T37"/>
  <c r="J38"/>
  <c r="S38"/>
  <c r="T38"/>
  <c r="J39"/>
  <c r="S39"/>
  <c r="T39"/>
  <c r="J40"/>
  <c r="S40"/>
  <c r="T40"/>
  <c r="K41"/>
  <c r="M41"/>
  <c r="U41"/>
  <c r="J42"/>
  <c r="S42"/>
  <c r="T42"/>
  <c r="J43"/>
  <c r="S43"/>
  <c r="T43"/>
  <c r="E44"/>
  <c r="K44"/>
  <c r="M44"/>
  <c r="U44"/>
  <c r="J45"/>
  <c r="S45"/>
  <c r="T45"/>
  <c r="J46"/>
  <c r="S46"/>
  <c r="T46"/>
  <c r="J47"/>
  <c r="S47"/>
  <c r="T47"/>
  <c r="J48"/>
  <c r="S48"/>
  <c r="T48"/>
  <c r="J50"/>
  <c r="S50"/>
  <c r="T50"/>
  <c r="J51"/>
  <c r="S51"/>
  <c r="T51"/>
  <c r="J52"/>
  <c r="S52"/>
  <c r="T52"/>
  <c r="K53"/>
  <c r="M53"/>
  <c r="U53"/>
  <c r="J54"/>
  <c r="S54"/>
  <c r="T54"/>
  <c r="J55"/>
  <c r="S55"/>
  <c r="T55"/>
  <c r="K56"/>
  <c r="M56"/>
  <c r="U56"/>
  <c r="J57"/>
  <c r="S57"/>
  <c r="T57"/>
  <c r="J58"/>
  <c r="S58"/>
  <c r="T58"/>
  <c r="J59"/>
  <c r="S59"/>
  <c r="T59"/>
  <c r="J60"/>
  <c r="S60"/>
  <c r="T60"/>
  <c r="K61"/>
  <c r="M61"/>
  <c r="U61"/>
  <c r="J62"/>
  <c r="S62"/>
  <c r="T62"/>
  <c r="E63"/>
  <c r="K63"/>
  <c r="M63"/>
  <c r="U63"/>
  <c r="J64"/>
  <c r="S64"/>
  <c r="T64"/>
  <c r="J65"/>
  <c r="S65"/>
  <c r="T65"/>
  <c r="J66"/>
  <c r="S66"/>
  <c r="T66"/>
  <c r="J67"/>
  <c r="S67"/>
  <c r="T67"/>
  <c r="J68"/>
  <c r="S68"/>
  <c r="T68"/>
  <c r="J69"/>
  <c r="S69"/>
  <c r="T69"/>
  <c r="J70"/>
  <c r="S70"/>
  <c r="T70"/>
  <c r="J72"/>
  <c r="S72"/>
  <c r="T72"/>
  <c r="J73"/>
  <c r="S73"/>
  <c r="T73"/>
  <c r="J74"/>
  <c r="S74"/>
  <c r="T74"/>
  <c r="J75"/>
  <c r="S75"/>
  <c r="T75"/>
  <c r="J76"/>
  <c r="S76"/>
  <c r="T76"/>
  <c r="J77"/>
  <c r="S77"/>
  <c r="T77"/>
  <c r="J78"/>
  <c r="S78"/>
  <c r="T78"/>
  <c r="E79"/>
  <c r="K79"/>
  <c r="M79"/>
  <c r="U79"/>
  <c r="J80"/>
  <c r="S80"/>
  <c r="T80"/>
  <c r="J81"/>
  <c r="S81"/>
  <c r="T81"/>
  <c r="J82"/>
  <c r="S82"/>
  <c r="T82"/>
  <c r="J83"/>
  <c r="S83"/>
  <c r="T83"/>
  <c r="J84"/>
  <c r="S84"/>
  <c r="T84"/>
  <c r="K85"/>
  <c r="M85"/>
  <c r="U85"/>
  <c r="J86"/>
  <c r="S86"/>
  <c r="T86"/>
  <c r="J87"/>
  <c r="S87"/>
  <c r="T87"/>
  <c r="J88"/>
  <c r="S88"/>
  <c r="T88"/>
  <c r="E89"/>
  <c r="K89"/>
  <c r="M89"/>
  <c r="U89"/>
  <c r="S90"/>
  <c r="T90"/>
  <c r="J91"/>
  <c r="S91"/>
  <c r="T91"/>
  <c r="J92"/>
  <c r="S92"/>
  <c r="T92"/>
  <c r="S93"/>
  <c r="T93"/>
  <c r="J94"/>
  <c r="S94"/>
  <c r="T94"/>
  <c r="J95"/>
  <c r="S95"/>
  <c r="T95"/>
  <c r="E96"/>
  <c r="K96"/>
  <c r="M96"/>
  <c r="U96"/>
  <c r="S97"/>
  <c r="T97"/>
  <c r="J98"/>
  <c r="S98"/>
  <c r="T98"/>
  <c r="J99"/>
  <c r="S99"/>
  <c r="T99"/>
  <c r="E100"/>
  <c r="K100"/>
  <c r="M100"/>
  <c r="U100"/>
  <c r="J101"/>
  <c r="S101"/>
  <c r="T101"/>
  <c r="J102"/>
  <c r="S102"/>
  <c r="T102"/>
  <c r="J103"/>
  <c r="S103"/>
  <c r="T103"/>
  <c r="K104"/>
  <c r="M104"/>
  <c r="U104"/>
  <c r="S105"/>
  <c r="T105"/>
  <c r="J106"/>
  <c r="S106"/>
  <c r="T106"/>
  <c r="J107"/>
  <c r="S107"/>
  <c r="T107"/>
  <c r="J108"/>
  <c r="S108"/>
  <c r="T108"/>
  <c r="J109"/>
  <c r="S109"/>
  <c r="T109"/>
  <c r="J110"/>
  <c r="S110"/>
  <c r="T110"/>
  <c r="J111"/>
  <c r="S111"/>
  <c r="T111"/>
  <c r="K112"/>
  <c r="M112"/>
  <c r="U112"/>
  <c r="J113"/>
  <c r="S113"/>
  <c r="T113"/>
  <c r="J114"/>
  <c r="S114"/>
  <c r="T114"/>
  <c r="J115"/>
  <c r="S115"/>
  <c r="T115"/>
  <c r="K116"/>
  <c r="M116"/>
  <c r="U116"/>
  <c r="E120"/>
  <c r="K120"/>
  <c r="M120"/>
  <c r="U120"/>
  <c r="J121"/>
  <c r="S121"/>
  <c r="T121"/>
  <c r="J122"/>
  <c r="S122"/>
  <c r="T122"/>
  <c r="J123"/>
  <c r="S123"/>
  <c r="T123"/>
  <c r="J124"/>
  <c r="S124"/>
  <c r="T124"/>
  <c r="E125"/>
  <c r="K125"/>
  <c r="M125"/>
  <c r="U125"/>
  <c r="J127"/>
  <c r="S127"/>
  <c r="T127"/>
  <c r="J128"/>
  <c r="S128"/>
  <c r="T128"/>
  <c r="J129"/>
  <c r="S129"/>
  <c r="T129"/>
  <c r="J130"/>
  <c r="S130"/>
  <c r="T130"/>
  <c r="J131"/>
  <c r="S131"/>
  <c r="T131"/>
  <c r="J132"/>
  <c r="S132"/>
  <c r="T132"/>
  <c r="J133"/>
  <c r="S133"/>
  <c r="T133"/>
  <c r="J134"/>
  <c r="S134"/>
  <c r="T134"/>
  <c r="J135"/>
  <c r="S135"/>
  <c r="T135"/>
  <c r="J136"/>
  <c r="S136"/>
  <c r="T136"/>
  <c r="J137"/>
  <c r="S137"/>
  <c r="T137"/>
  <c r="S138"/>
  <c r="T138"/>
  <c r="S139"/>
  <c r="T139"/>
  <c r="J140"/>
  <c r="S140"/>
  <c r="T140"/>
  <c r="J141"/>
  <c r="S141"/>
  <c r="T141"/>
  <c r="J143"/>
  <c r="S143"/>
  <c r="T143"/>
  <c r="J144"/>
  <c r="S144"/>
  <c r="T144"/>
  <c r="J145"/>
  <c r="S145"/>
  <c r="T145"/>
  <c r="J146"/>
  <c r="S146"/>
  <c r="T146"/>
  <c r="J148"/>
  <c r="S148"/>
  <c r="T148"/>
  <c r="J149"/>
  <c r="S149"/>
  <c r="T149"/>
  <c r="J150"/>
  <c r="S150"/>
  <c r="T150"/>
  <c r="J151"/>
  <c r="S151"/>
  <c r="T151"/>
  <c r="J152"/>
  <c r="S152"/>
  <c r="T152"/>
  <c r="J153"/>
  <c r="S153"/>
  <c r="T153"/>
  <c r="J155"/>
  <c r="S155"/>
  <c r="T155"/>
  <c r="J156"/>
  <c r="S156"/>
  <c r="T156"/>
  <c r="J157"/>
  <c r="S157"/>
  <c r="T157"/>
  <c r="J158"/>
  <c r="S158"/>
  <c r="T158"/>
  <c r="J159"/>
  <c r="S159"/>
  <c r="T159"/>
  <c r="J160"/>
  <c r="S160"/>
  <c r="T160"/>
  <c r="J162"/>
  <c r="S162"/>
  <c r="T162"/>
  <c r="J163"/>
  <c r="S163"/>
  <c r="T163"/>
  <c r="J164"/>
  <c r="S164"/>
  <c r="T164"/>
  <c r="J166"/>
  <c r="S166"/>
  <c r="T166"/>
  <c r="K167"/>
  <c r="M167"/>
  <c r="U167"/>
  <c r="J168"/>
  <c r="S168"/>
  <c r="T168"/>
  <c r="J169"/>
  <c r="S169"/>
  <c r="T169"/>
  <c r="J170"/>
  <c r="S170"/>
  <c r="T170"/>
  <c r="J171"/>
  <c r="S171"/>
  <c r="T171"/>
  <c r="J172"/>
  <c r="S172"/>
  <c r="T172"/>
  <c r="J173"/>
  <c r="S173"/>
  <c r="T173"/>
  <c r="J174"/>
  <c r="S174"/>
  <c r="T174"/>
  <c r="J175"/>
  <c r="S175"/>
  <c r="T175"/>
  <c r="J176"/>
  <c r="S176"/>
  <c r="T176"/>
  <c r="J177"/>
  <c r="S177"/>
  <c r="T177"/>
  <c r="J178"/>
  <c r="S178"/>
  <c r="T178"/>
  <c r="J179"/>
  <c r="S179"/>
  <c r="T179"/>
  <c r="J180"/>
  <c r="S180"/>
  <c r="T180"/>
  <c r="J181"/>
  <c r="S181"/>
  <c r="T181"/>
  <c r="J182"/>
  <c r="S182"/>
  <c r="T182"/>
  <c r="K183"/>
  <c r="M183"/>
  <c r="U183"/>
  <c r="J184"/>
  <c r="S184"/>
  <c r="T184"/>
  <c r="J185"/>
  <c r="S185"/>
  <c r="T185"/>
  <c r="J186"/>
  <c r="S186"/>
  <c r="T186"/>
  <c r="J187"/>
  <c r="S187"/>
  <c r="T187"/>
  <c r="J188"/>
  <c r="S188"/>
  <c r="T188"/>
  <c r="J189"/>
  <c r="S189"/>
  <c r="T189"/>
  <c r="J190"/>
  <c r="S190"/>
  <c r="T190"/>
  <c r="J191"/>
  <c r="S191"/>
  <c r="T191"/>
  <c r="J192"/>
  <c r="S192"/>
  <c r="T192"/>
  <c r="J193"/>
  <c r="S193"/>
  <c r="T193"/>
  <c r="J194"/>
  <c r="S194"/>
  <c r="T194"/>
  <c r="J195"/>
  <c r="S195"/>
  <c r="T195"/>
  <c r="J196"/>
  <c r="S196"/>
  <c r="T196"/>
  <c r="J197"/>
  <c r="S197"/>
  <c r="T197"/>
  <c r="K198"/>
  <c r="M198"/>
  <c r="U198"/>
  <c r="J199"/>
  <c r="S199"/>
  <c r="T199"/>
  <c r="J200"/>
  <c r="S200"/>
  <c r="T200"/>
  <c r="J201"/>
  <c r="S201"/>
  <c r="T201"/>
  <c r="J203"/>
  <c r="S203"/>
  <c r="T203"/>
  <c r="J204"/>
  <c r="S204"/>
  <c r="T204"/>
  <c r="J205"/>
  <c r="S205"/>
  <c r="T205"/>
  <c r="J207"/>
  <c r="S207"/>
  <c r="T207"/>
  <c r="J208"/>
  <c r="S208"/>
  <c r="T208"/>
  <c r="J209"/>
  <c r="S209"/>
  <c r="T209"/>
  <c r="J210"/>
  <c r="S210"/>
  <c r="T210"/>
  <c r="J211"/>
  <c r="S211"/>
  <c r="T211"/>
  <c r="J213"/>
  <c r="S213"/>
  <c r="T213"/>
  <c r="J214"/>
  <c r="S214"/>
  <c r="T214"/>
  <c r="E215"/>
  <c r="K215"/>
  <c r="M215"/>
  <c r="U215"/>
  <c r="J217"/>
  <c r="S217"/>
  <c r="T217"/>
  <c r="J218"/>
  <c r="S218"/>
  <c r="T218"/>
  <c r="J219"/>
  <c r="S219"/>
  <c r="T219"/>
  <c r="J220"/>
  <c r="S220"/>
  <c r="T220"/>
  <c r="J221"/>
  <c r="S221"/>
  <c r="T221"/>
  <c r="J222"/>
  <c r="S222"/>
  <c r="T222"/>
  <c r="J223"/>
  <c r="S223"/>
  <c r="T223"/>
  <c r="J224"/>
  <c r="S224"/>
  <c r="T224"/>
  <c r="J225"/>
  <c r="S225"/>
  <c r="T225"/>
  <c r="J226"/>
  <c r="S226"/>
  <c r="T226"/>
  <c r="J228"/>
  <c r="S228"/>
  <c r="T228"/>
  <c r="J229"/>
  <c r="S229"/>
  <c r="T229"/>
  <c r="J231"/>
  <c r="S231"/>
  <c r="T231"/>
  <c r="J232"/>
  <c r="S232"/>
  <c r="T232"/>
  <c r="J233"/>
  <c r="S233"/>
  <c r="T233"/>
  <c r="J234"/>
  <c r="S234"/>
  <c r="T234"/>
  <c r="J235"/>
  <c r="S235"/>
  <c r="T235"/>
  <c r="J236"/>
  <c r="S236"/>
  <c r="T236"/>
  <c r="J237"/>
  <c r="S237"/>
  <c r="T237"/>
  <c r="J238"/>
  <c r="S238"/>
  <c r="T238"/>
  <c r="J239"/>
  <c r="S239"/>
  <c r="T239"/>
  <c r="J240"/>
  <c r="S240"/>
  <c r="T240"/>
  <c r="J241"/>
  <c r="S241"/>
  <c r="T241"/>
  <c r="J243"/>
  <c r="S243"/>
  <c r="T243"/>
  <c r="J244"/>
  <c r="S244"/>
  <c r="T244"/>
  <c r="J245"/>
  <c r="S245"/>
  <c r="T245"/>
  <c r="J246"/>
  <c r="S246"/>
  <c r="T246"/>
  <c r="J247"/>
  <c r="S247"/>
  <c r="T247"/>
  <c r="J248"/>
  <c r="S248"/>
  <c r="T248"/>
  <c r="J250"/>
  <c r="S250"/>
  <c r="T250"/>
  <c r="J251"/>
  <c r="S251"/>
  <c r="T251"/>
  <c r="J252"/>
  <c r="S252"/>
  <c r="T252"/>
  <c r="J253"/>
  <c r="S253"/>
  <c r="T253"/>
  <c r="J254"/>
  <c r="S254"/>
  <c r="T254"/>
  <c r="J256"/>
  <c r="S256"/>
  <c r="T256"/>
  <c r="J257"/>
  <c r="S257"/>
  <c r="T257"/>
  <c r="J258"/>
  <c r="S258"/>
  <c r="T258"/>
  <c r="J259"/>
  <c r="S259"/>
  <c r="T259"/>
  <c r="J260"/>
  <c r="S260"/>
  <c r="T260"/>
  <c r="J261"/>
  <c r="S261"/>
  <c r="T261"/>
  <c r="J262"/>
  <c r="S262"/>
  <c r="T262"/>
  <c r="J263"/>
  <c r="S263"/>
  <c r="T263"/>
  <c r="J264"/>
  <c r="S264"/>
  <c r="T264"/>
  <c r="J265"/>
  <c r="S265"/>
  <c r="T265"/>
  <c r="J266"/>
  <c r="S266"/>
  <c r="T266"/>
  <c r="J267"/>
  <c r="S267"/>
  <c r="T267"/>
  <c r="J268"/>
  <c r="S268"/>
  <c r="T268"/>
  <c r="J269"/>
  <c r="S269"/>
  <c r="T269"/>
  <c r="J270"/>
  <c r="S270"/>
  <c r="T270"/>
  <c r="J271"/>
  <c r="S271"/>
  <c r="T271"/>
  <c r="J272"/>
  <c r="S272"/>
  <c r="T272"/>
  <c r="J273"/>
  <c r="S273"/>
  <c r="T273"/>
  <c r="J275"/>
  <c r="S275"/>
  <c r="T275"/>
  <c r="J277"/>
  <c r="S277"/>
  <c r="T277"/>
  <c r="J278"/>
  <c r="S278"/>
  <c r="T278"/>
  <c r="J280"/>
  <c r="S280"/>
  <c r="T280"/>
  <c r="J281"/>
  <c r="S281"/>
  <c r="T281"/>
  <c r="J282"/>
  <c r="S282"/>
  <c r="T282"/>
  <c r="J283"/>
  <c r="S283"/>
  <c r="T283"/>
  <c r="J284"/>
  <c r="S284"/>
  <c r="T284"/>
  <c r="J285"/>
  <c r="S285"/>
  <c r="T285"/>
  <c r="T286"/>
  <c r="J287"/>
  <c r="S287"/>
  <c r="T287"/>
  <c r="J288"/>
  <c r="S288"/>
  <c r="T288"/>
  <c r="J289"/>
  <c r="S289"/>
  <c r="T289"/>
  <c r="J291"/>
  <c r="S291"/>
  <c r="T291"/>
  <c r="J292"/>
  <c r="S292"/>
  <c r="T292"/>
  <c r="J293"/>
  <c r="S293"/>
  <c r="T293"/>
  <c r="J294"/>
  <c r="S294"/>
  <c r="T294"/>
  <c r="J295"/>
  <c r="S295"/>
  <c r="T295"/>
  <c r="J296"/>
  <c r="S296"/>
  <c r="T296"/>
  <c r="J297"/>
  <c r="S297"/>
  <c r="T297"/>
  <c r="E298"/>
  <c r="K298"/>
  <c r="M298"/>
  <c r="U298"/>
  <c r="J300"/>
  <c r="S300"/>
  <c r="T300"/>
  <c r="J301"/>
  <c r="S301"/>
  <c r="T301"/>
  <c r="J302"/>
  <c r="S302"/>
  <c r="T302"/>
  <c r="J303"/>
  <c r="S303"/>
  <c r="T303"/>
  <c r="J304"/>
  <c r="S304"/>
  <c r="T304"/>
  <c r="E305"/>
  <c r="K305"/>
  <c r="M305"/>
  <c r="U305"/>
  <c r="J306"/>
  <c r="J307"/>
  <c r="S307"/>
  <c r="T307"/>
  <c r="J308"/>
  <c r="S308"/>
  <c r="T308"/>
  <c r="J309"/>
  <c r="S309"/>
  <c r="T309"/>
  <c r="J310"/>
  <c r="S310"/>
  <c r="T310"/>
  <c r="J311"/>
  <c r="S311"/>
  <c r="T311"/>
  <c r="J312"/>
  <c r="S312"/>
  <c r="T312"/>
  <c r="J313"/>
  <c r="S313"/>
  <c r="T313"/>
  <c r="J314"/>
  <c r="S314"/>
  <c r="T314"/>
  <c r="J315"/>
  <c r="S315"/>
  <c r="T315"/>
  <c r="J316"/>
  <c r="S316"/>
  <c r="T316"/>
  <c r="J317"/>
  <c r="S317"/>
  <c r="T317"/>
  <c r="J318"/>
  <c r="S318"/>
  <c r="T318"/>
  <c r="J320"/>
  <c r="S320"/>
  <c r="T320"/>
  <c r="J321"/>
  <c r="S321"/>
  <c r="T321"/>
  <c r="J322"/>
  <c r="S322"/>
  <c r="T322"/>
  <c r="J323"/>
  <c r="S323"/>
  <c r="T323"/>
  <c r="J324"/>
  <c r="S324"/>
  <c r="T324"/>
  <c r="J325"/>
  <c r="S325"/>
  <c r="T325"/>
  <c r="J326"/>
  <c r="S326"/>
  <c r="T326"/>
  <c r="J327"/>
  <c r="S327"/>
  <c r="T327"/>
  <c r="J328"/>
  <c r="S328"/>
  <c r="T328"/>
  <c r="J329"/>
  <c r="S329"/>
  <c r="T329"/>
  <c r="J330"/>
  <c r="S330"/>
  <c r="T330"/>
  <c r="J331"/>
  <c r="S331"/>
  <c r="T331"/>
  <c r="J332"/>
  <c r="S332"/>
  <c r="T332"/>
  <c r="J333"/>
  <c r="S333"/>
  <c r="T333"/>
  <c r="J334"/>
  <c r="S334"/>
  <c r="T334"/>
  <c r="J335"/>
  <c r="S335"/>
  <c r="T335"/>
  <c r="J336"/>
  <c r="S336"/>
  <c r="T336"/>
  <c r="J337"/>
  <c r="S337"/>
  <c r="T337"/>
  <c r="J338"/>
  <c r="S338"/>
  <c r="T338"/>
  <c r="J339"/>
  <c r="S339"/>
  <c r="T339"/>
  <c r="J340"/>
  <c r="S340"/>
  <c r="T340"/>
  <c r="J341"/>
  <c r="S341"/>
  <c r="T341"/>
  <c r="J342"/>
  <c r="S342"/>
  <c r="T342"/>
  <c r="J343"/>
  <c r="S343"/>
  <c r="T343"/>
  <c r="J344"/>
  <c r="S344"/>
  <c r="T344"/>
  <c r="J345"/>
  <c r="S345"/>
  <c r="T345"/>
  <c r="J346"/>
  <c r="S346"/>
  <c r="T346"/>
  <c r="J347"/>
  <c r="S347"/>
  <c r="T347"/>
  <c r="E348"/>
  <c r="K348"/>
  <c r="M348"/>
  <c r="U348"/>
  <c r="J349"/>
  <c r="J350"/>
  <c r="S350"/>
  <c r="T350"/>
  <c r="J351"/>
  <c r="S351"/>
  <c r="T351"/>
  <c r="J352"/>
  <c r="S352"/>
  <c r="T352"/>
  <c r="J353"/>
  <c r="S353"/>
  <c r="T353"/>
  <c r="J354"/>
  <c r="S354"/>
  <c r="T354"/>
  <c r="J355"/>
  <c r="S355"/>
  <c r="T355"/>
  <c r="J356"/>
  <c r="S356"/>
  <c r="T356"/>
  <c r="J357"/>
  <c r="S357"/>
  <c r="T357"/>
  <c r="J358"/>
  <c r="S358"/>
  <c r="T358"/>
  <c r="J359"/>
  <c r="S359"/>
  <c r="T359"/>
  <c r="J360"/>
  <c r="S360"/>
  <c r="T360"/>
  <c r="J361"/>
  <c r="S361"/>
  <c r="T361"/>
  <c r="J362"/>
  <c r="S362"/>
  <c r="T362"/>
  <c r="J363"/>
  <c r="S363"/>
  <c r="T363"/>
  <c r="J364"/>
  <c r="S364"/>
  <c r="T364"/>
  <c r="J365"/>
  <c r="S365"/>
  <c r="T365"/>
  <c r="K366"/>
  <c r="M366"/>
  <c r="U366"/>
  <c r="J367"/>
  <c r="S367"/>
  <c r="T367"/>
  <c r="K368"/>
  <c r="M368"/>
  <c r="U368"/>
  <c r="J370"/>
  <c r="S370"/>
  <c r="T370"/>
  <c r="J371"/>
  <c r="S371"/>
  <c r="T371"/>
  <c r="J373"/>
  <c r="S373"/>
  <c r="T373"/>
  <c r="J374"/>
  <c r="S374"/>
  <c r="T374"/>
  <c r="J375"/>
  <c r="S375"/>
  <c r="T375"/>
  <c r="J377"/>
  <c r="S377"/>
  <c r="T377"/>
  <c r="J378"/>
  <c r="S378"/>
  <c r="T378"/>
  <c r="J379"/>
  <c r="S379"/>
  <c r="T379"/>
  <c r="K380"/>
  <c r="M380"/>
  <c r="U380"/>
  <c r="J382"/>
  <c r="S382"/>
  <c r="T382"/>
  <c r="S383"/>
  <c r="T383"/>
  <c r="J384"/>
  <c r="S384"/>
  <c r="T384"/>
  <c r="K385"/>
  <c r="M385"/>
  <c r="U385"/>
  <c r="K389"/>
  <c r="M389"/>
  <c r="U389"/>
  <c r="J390"/>
  <c r="S390"/>
  <c r="T390"/>
  <c r="K391"/>
  <c r="M391"/>
  <c r="U391"/>
  <c r="J395"/>
  <c r="S395"/>
  <c r="T395"/>
  <c r="J396"/>
  <c r="S396"/>
  <c r="T396"/>
  <c r="J397"/>
  <c r="S397"/>
  <c r="T397"/>
  <c r="K399"/>
  <c r="M399"/>
  <c r="U399"/>
  <c r="K401"/>
  <c r="M401"/>
  <c r="U401"/>
  <c r="K403"/>
  <c r="K405"/>
</calcChain>
</file>

<file path=xl/sharedStrings.xml><?xml version="1.0" encoding="utf-8"?>
<sst xmlns="http://schemas.openxmlformats.org/spreadsheetml/2006/main" count="2265" uniqueCount="787">
  <si>
    <t>ANEXO III | PRESUPUESTO DETALLADO POR RUBROS</t>
  </si>
  <si>
    <t>Modalidad</t>
  </si>
  <si>
    <t>: Obra llave en Mano</t>
  </si>
  <si>
    <t>Obra</t>
  </si>
  <si>
    <t>: Reacondicionamiento general y Reforma Edilicia Sede Primera Infancia</t>
  </si>
  <si>
    <t>Fecha</t>
  </si>
  <si>
    <t>: Octubre 2018</t>
  </si>
  <si>
    <t>Dirección</t>
  </si>
  <si>
    <t>: Constituyente 1450, Montevideo</t>
  </si>
  <si>
    <t>Arquitecta/o</t>
  </si>
  <si>
    <t>: A. Yim | G. Venosa | M. Sala</t>
  </si>
  <si>
    <t>EMPRESA:</t>
  </si>
  <si>
    <t>LLAMADO:</t>
  </si>
  <si>
    <t>PRESUPUESTO DETALLADO POR RUBROS</t>
  </si>
  <si>
    <t>CRONOGRAMA DE OBRAS E INVERSIONES MENSUALES PREVISTAS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</si>
  <si>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</si>
  <si>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</si>
  <si>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</si>
  <si>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</si>
  <si>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</si>
  <si>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</si>
  <si>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</si>
  <si>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</si>
  <si>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</si>
  <si>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</si>
  <si>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</si>
  <si>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mes 1</t>
  </si>
  <si>
    <t>mes 2</t>
  </si>
  <si>
    <t>mes 3</t>
  </si>
  <si>
    <t>mes 4</t>
  </si>
  <si>
    <t>mes 5</t>
  </si>
  <si>
    <t>A</t>
  </si>
  <si>
    <t>OBRAS EDILICIAS</t>
  </si>
  <si>
    <t>1.00</t>
  </si>
  <si>
    <t>IMPLANTACIÓN</t>
  </si>
  <si>
    <t>Replanteo</t>
  </si>
  <si>
    <t>global</t>
  </si>
  <si>
    <t>1.01</t>
  </si>
  <si>
    <t>Obrador-Oficina-Servicios-Baños-Vestuarios-etc.</t>
  </si>
  <si>
    <t>1.02</t>
  </si>
  <si>
    <t>Cartel de Obra</t>
  </si>
  <si>
    <t>1.05</t>
  </si>
  <si>
    <t xml:space="preserve">Vallado </t>
  </si>
  <si>
    <t>2.00</t>
  </si>
  <si>
    <t>DEMOLICIONES Y RETIROS</t>
  </si>
  <si>
    <t>2.01</t>
  </si>
  <si>
    <t>Demoliciones de muros</t>
  </si>
  <si>
    <t>m3</t>
  </si>
  <si>
    <t>2.02</t>
  </si>
  <si>
    <t>Demoliciones de losas</t>
  </si>
  <si>
    <t>2.03</t>
  </si>
  <si>
    <t xml:space="preserve">Picado de contrapisos </t>
  </si>
  <si>
    <t>2.04</t>
  </si>
  <si>
    <t xml:space="preserve">Desamure de aberturas </t>
  </si>
  <si>
    <t>m2</t>
  </si>
  <si>
    <t>2.05</t>
  </si>
  <si>
    <t xml:space="preserve">Desmonte de lucernarios </t>
  </si>
  <si>
    <t>2.06</t>
  </si>
  <si>
    <t xml:space="preserve">Picado de revoques </t>
  </si>
  <si>
    <t>2.07</t>
  </si>
  <si>
    <t>Desmantelamiento cielorrasos</t>
  </si>
  <si>
    <t>2.08</t>
  </si>
  <si>
    <t>Retiro de pisos de baldosas</t>
  </si>
  <si>
    <t>2.09</t>
  </si>
  <si>
    <t>Retiro de pisos de madera (sector entre piso)</t>
  </si>
  <si>
    <t>3.00</t>
  </si>
  <si>
    <t>ESTRUCTURA</t>
  </si>
  <si>
    <t>3.01</t>
  </si>
  <si>
    <t xml:space="preserve">Refuerzos de estructura por construcción de escalera </t>
  </si>
  <si>
    <t>3.02</t>
  </si>
  <si>
    <t>Refuerzos en muros por aperturas de tabiques</t>
  </si>
  <si>
    <t>4.00</t>
  </si>
  <si>
    <t>MUROS DE CERÁMICA, YESO Y BLOQUES</t>
  </si>
  <si>
    <t>4.01.1</t>
  </si>
  <si>
    <t>Muros mampuestos</t>
  </si>
  <si>
    <t xml:space="preserve">Muros exteriores a complementar </t>
  </si>
  <si>
    <t>4.01.2</t>
  </si>
  <si>
    <t xml:space="preserve">Muros interiores a complementar </t>
  </si>
  <si>
    <t>4.01.3</t>
  </si>
  <si>
    <t>Reparación de muros existentes</t>
  </si>
  <si>
    <t>4.01.4</t>
  </si>
  <si>
    <t>Murete a construir en sector escalera</t>
  </si>
  <si>
    <t>4.02</t>
  </si>
  <si>
    <t xml:space="preserve">Tabiques de yeso </t>
  </si>
  <si>
    <t>Tipos según memoria/planillas</t>
  </si>
  <si>
    <t>4.02.1</t>
  </si>
  <si>
    <t>Y01</t>
  </si>
  <si>
    <t>4.02.2</t>
  </si>
  <si>
    <t>Y02</t>
  </si>
  <si>
    <t>4.02.3</t>
  </si>
  <si>
    <t>Y03</t>
  </si>
  <si>
    <t>5.00</t>
  </si>
  <si>
    <t>REVOQUES INTERIORES</t>
  </si>
  <si>
    <t>5.01</t>
  </si>
  <si>
    <t>En paramentos 2 capas</t>
  </si>
  <si>
    <t>5.02</t>
  </si>
  <si>
    <t>En cielorraso 2 capas</t>
  </si>
  <si>
    <t>6.00</t>
  </si>
  <si>
    <t>REVOQUES EXTERIORES</t>
  </si>
  <si>
    <t>6.01</t>
  </si>
  <si>
    <t>En paramentos 3 capas vanos a complementar</t>
  </si>
  <si>
    <t>6.02</t>
  </si>
  <si>
    <t>Arena y portland pretiles</t>
  </si>
  <si>
    <t>6.03</t>
  </si>
  <si>
    <t>Alisados A.y P. Azotea</t>
  </si>
  <si>
    <t>6.04</t>
  </si>
  <si>
    <t>A.y P. Con hidrófugo</t>
  </si>
  <si>
    <t>7.00</t>
  </si>
  <si>
    <t>CONTRAPISOS</t>
  </si>
  <si>
    <t>7.01</t>
  </si>
  <si>
    <t xml:space="preserve">Sobre losa </t>
  </si>
  <si>
    <t>Interior</t>
  </si>
  <si>
    <t>8.00</t>
  </si>
  <si>
    <t>PAVIMENTOS</t>
  </si>
  <si>
    <t>8.01.1</t>
  </si>
  <si>
    <t>Monolítico</t>
  </si>
  <si>
    <t xml:space="preserve">Pulido de piso monolítico </t>
  </si>
  <si>
    <t>8.02.1</t>
  </si>
  <si>
    <t xml:space="preserve">De madera </t>
  </si>
  <si>
    <t>Reposición de tablillas parquet (entre piso)</t>
  </si>
  <si>
    <t>8.02.2</t>
  </si>
  <si>
    <t xml:space="preserve">Plastificado piso parquet </t>
  </si>
  <si>
    <t>8.03.1</t>
  </si>
  <si>
    <t>Vinilico</t>
  </si>
  <si>
    <t>Suministro de baldosas 30x30</t>
  </si>
  <si>
    <t>8.03.2</t>
  </si>
  <si>
    <t>Colocación de baldosas 30x30</t>
  </si>
  <si>
    <t>8.03.3</t>
  </si>
  <si>
    <t>Suministro de listón Eco-wood</t>
  </si>
  <si>
    <t>m</t>
  </si>
  <si>
    <t>8.03.4</t>
  </si>
  <si>
    <t>Colocación de listón Eco-wood</t>
  </si>
  <si>
    <t>8.04</t>
  </si>
  <si>
    <t xml:space="preserve">Porcelanato </t>
  </si>
  <si>
    <t>8.04.1</t>
  </si>
  <si>
    <t>Suministro de porcelanato gris 30x60</t>
  </si>
  <si>
    <t>8.04.2</t>
  </si>
  <si>
    <t>Colocación de porcelanato gris 30x60</t>
  </si>
  <si>
    <t>8.04.3</t>
  </si>
  <si>
    <t xml:space="preserve">Suministro de porcelanato símil madera 15x90 </t>
  </si>
  <si>
    <t>8.04.4</t>
  </si>
  <si>
    <t xml:space="preserve">Colocación de porcelanato símil madera 15x90 </t>
  </si>
  <si>
    <t>8.05.1</t>
  </si>
  <si>
    <t>Goma</t>
  </si>
  <si>
    <t>Suministro de baldosones de goma (colores) 100x100</t>
  </si>
  <si>
    <t>8.05.2</t>
  </si>
  <si>
    <t>Colocación de baldosones de goma (colores) 100x100</t>
  </si>
  <si>
    <t>8.06.1</t>
  </si>
  <si>
    <t>Terminación</t>
  </si>
  <si>
    <t>Fleje de Acero Inoxidable a=20mm</t>
  </si>
  <si>
    <t>ml</t>
  </si>
  <si>
    <t>9.00</t>
  </si>
  <si>
    <t>REVESTIMIENTO DE BAÑOS Y COCINAS</t>
  </si>
  <si>
    <t>9.01</t>
  </si>
  <si>
    <t xml:space="preserve">Reposición de cerámicas en sectores a intervenir </t>
  </si>
  <si>
    <t>9.02</t>
  </si>
  <si>
    <t>Suministro de cerámica rectificada blanca 20x30</t>
  </si>
  <si>
    <t>9.03</t>
  </si>
  <si>
    <t>Colocación de cerámica rectificada blanca 20x30</t>
  </si>
  <si>
    <t>9.04</t>
  </si>
  <si>
    <t>Suministro cerámica color 11x11</t>
  </si>
  <si>
    <t>9.05</t>
  </si>
  <si>
    <t>Colocación cerámica color 11x11</t>
  </si>
  <si>
    <t>10.00</t>
  </si>
  <si>
    <t>ESCALONES Y ANTEPECHOS</t>
  </si>
  <si>
    <t>10.01.1</t>
  </si>
  <si>
    <t>De Madera Dura</t>
  </si>
  <si>
    <t>Suministro y colocación de huellas en escalera principal</t>
  </si>
  <si>
    <t>10.01.2</t>
  </si>
  <si>
    <t>Suministro y colocación de contrahuellas en escalera principal</t>
  </si>
  <si>
    <t>10.02.1</t>
  </si>
  <si>
    <t>De Hierro</t>
  </si>
  <si>
    <t>Nariz de Escalón</t>
  </si>
  <si>
    <t>11.00</t>
  </si>
  <si>
    <t>IMPERMEABILIZACIÓN</t>
  </si>
  <si>
    <t>11.01.1</t>
  </si>
  <si>
    <t>Azoteas tradicionales - Terrazas - Cubiertas livianas existentes - baños, etc.</t>
  </si>
  <si>
    <t>11.02.1</t>
  </si>
  <si>
    <t>Limpieza de terraza transitable</t>
  </si>
  <si>
    <t>11.02.2</t>
  </si>
  <si>
    <t>Suministro de membrana transitable</t>
  </si>
  <si>
    <t>11.02.3</t>
  </si>
  <si>
    <t>Colocacion de membrana transitable</t>
  </si>
  <si>
    <t>11.02.4</t>
  </si>
  <si>
    <t>Reparacion de revoques de azotea</t>
  </si>
  <si>
    <t>11.02.5</t>
  </si>
  <si>
    <t>Baños</t>
  </si>
  <si>
    <t>12.00</t>
  </si>
  <si>
    <t>CUBIERTAS LIVIANAS</t>
  </si>
  <si>
    <t>12.01</t>
  </si>
  <si>
    <t>Construcción a nuevo</t>
  </si>
  <si>
    <t>21.01.1</t>
  </si>
  <si>
    <t>Suministro y colocación de Techo tipo isodec e=5cm</t>
  </si>
  <si>
    <t>21.01.2</t>
  </si>
  <si>
    <t>Suministro y colocación de babetas metálicas</t>
  </si>
  <si>
    <t>13.00</t>
  </si>
  <si>
    <t>CIELORRASO</t>
  </si>
  <si>
    <t>13.01</t>
  </si>
  <si>
    <t>De placas de yeso tipo "Durlock"</t>
  </si>
  <si>
    <t>13.02</t>
  </si>
  <si>
    <t>Cielorraso Armstrong nuevo</t>
  </si>
  <si>
    <t>13.03</t>
  </si>
  <si>
    <t>Reacondicionamiento de Cielorraso Armstrong existente</t>
  </si>
  <si>
    <t>14.00</t>
  </si>
  <si>
    <t>VARIOS</t>
  </si>
  <si>
    <t>14.01</t>
  </si>
  <si>
    <t>Amures</t>
  </si>
  <si>
    <t>14.01.1</t>
  </si>
  <si>
    <t>De Aberturas - Carpintería en Madera</t>
  </si>
  <si>
    <t>14.01.2</t>
  </si>
  <si>
    <t>De Aberturas - Carpintería en Hierro</t>
  </si>
  <si>
    <t>14.01.3</t>
  </si>
  <si>
    <t>De Aberturas - Carpintería en Aluminio</t>
  </si>
  <si>
    <t>14.02.1</t>
  </si>
  <si>
    <t>Limpieza de Obras</t>
  </si>
  <si>
    <t>14.02.2</t>
  </si>
  <si>
    <t>Nichos de Medidores</t>
  </si>
  <si>
    <t>u</t>
  </si>
  <si>
    <t>14.02.3</t>
  </si>
  <si>
    <t>Chapa de Numeración Oficial</t>
  </si>
  <si>
    <t>15.00</t>
  </si>
  <si>
    <t>AYUDA A SUBCONTRATOS</t>
  </si>
  <si>
    <t>15.01</t>
  </si>
  <si>
    <t>A Instalación Eléctrica</t>
  </si>
  <si>
    <t>15.02</t>
  </si>
  <si>
    <t xml:space="preserve">A Instalación Sanitaria </t>
  </si>
  <si>
    <t>15.03</t>
  </si>
  <si>
    <t>Ayuda Ascensor</t>
  </si>
  <si>
    <t>SUBTOTAL OBRAS EDILICIAS</t>
  </si>
  <si>
    <t>%</t>
  </si>
  <si>
    <t>B</t>
  </si>
  <si>
    <t xml:space="preserve">SUBCONTRATOS </t>
  </si>
  <si>
    <t>MÁRMOLES Y GRANITOS</t>
  </si>
  <si>
    <t>Granitos</t>
  </si>
  <si>
    <t>Suministro de granito G 01</t>
  </si>
  <si>
    <t>Colocación de granito G 01</t>
  </si>
  <si>
    <t>1.03</t>
  </si>
  <si>
    <t>Suministro de granito G 02</t>
  </si>
  <si>
    <t>1.04</t>
  </si>
  <si>
    <t>Colocación de granito G 02</t>
  </si>
  <si>
    <t>INSTALACIÓN SANITARIA</t>
  </si>
  <si>
    <t>Desagües exteriores</t>
  </si>
  <si>
    <t>2.01.2</t>
  </si>
  <si>
    <t>En P.V.C</t>
  </si>
  <si>
    <t>2.01.3</t>
  </si>
  <si>
    <t>Interceptores de grasas UNIT 165/13 TR</t>
  </si>
  <si>
    <t>2.01.4</t>
  </si>
  <si>
    <t>Circulaciones de Aire Primarias</t>
  </si>
  <si>
    <t>2.01.5</t>
  </si>
  <si>
    <t>Circulaciones de Aire Secundarias</t>
  </si>
  <si>
    <t xml:space="preserve">u </t>
  </si>
  <si>
    <t>2.01.6</t>
  </si>
  <si>
    <t>Pruebas Hidraulicas</t>
  </si>
  <si>
    <t>Desagües interiores</t>
  </si>
  <si>
    <t>Desagues primarios baños</t>
  </si>
  <si>
    <t>2.02.1</t>
  </si>
  <si>
    <t>Desagues secundarios baños local 02</t>
  </si>
  <si>
    <t>2.02.2</t>
  </si>
  <si>
    <t>Desagues secundarios y de piso en local 07</t>
  </si>
  <si>
    <t>2.02.3</t>
  </si>
  <si>
    <t>Desagues secundarios y de piso en local 03</t>
  </si>
  <si>
    <t>2.02.4</t>
  </si>
  <si>
    <t>2.02.5</t>
  </si>
  <si>
    <t>Limpieza y Mantenimiento de las Instalaciones durante y al finalizar las obras</t>
  </si>
  <si>
    <t>2.02.6</t>
  </si>
  <si>
    <t>Sifones de Piletas Cocina Hechos en Obra c/piezas de PVC 50</t>
  </si>
  <si>
    <t>2.02.7</t>
  </si>
  <si>
    <t>Sifones de Lavatorios hechos en Obra c/piezas de PVC 40</t>
  </si>
  <si>
    <t>2.02.8</t>
  </si>
  <si>
    <t>Rejillas de Piso de 10x10 de Bronce Cromado</t>
  </si>
  <si>
    <t>2.02.9</t>
  </si>
  <si>
    <t>Tapas de PVC para proteccion de la bocas de acometida de los caños durante la obra</t>
  </si>
  <si>
    <t xml:space="preserve">Abastecimiento </t>
  </si>
  <si>
    <t>2.03.1</t>
  </si>
  <si>
    <t>Tanques de reserva 500l (2)</t>
  </si>
  <si>
    <t>2.03.2</t>
  </si>
  <si>
    <t>Doble equipo de bombeo s/memoria</t>
  </si>
  <si>
    <t>2.03.3</t>
  </si>
  <si>
    <t>En Polipropileno termofusionado</t>
  </si>
  <si>
    <t>2.03.4</t>
  </si>
  <si>
    <t>Pruebas manométricas</t>
  </si>
  <si>
    <t>Distribución interna</t>
  </si>
  <si>
    <t>2.04.1</t>
  </si>
  <si>
    <t>En Polipropileno termofusionado en local 02</t>
  </si>
  <si>
    <t>2.04.2</t>
  </si>
  <si>
    <t>En Polipropileno termofusionado en local 07</t>
  </si>
  <si>
    <t>2.04.3</t>
  </si>
  <si>
    <t>En Polipropileno termofusionado en local 03</t>
  </si>
  <si>
    <t>2.04.4</t>
  </si>
  <si>
    <t>Tapas y Tapones de PPL para terminales de distribuccion</t>
  </si>
  <si>
    <t>2.04.5</t>
  </si>
  <si>
    <t>2.04.6</t>
  </si>
  <si>
    <t>Aparatos y Grifería</t>
  </si>
  <si>
    <t>2.05.1</t>
  </si>
  <si>
    <t xml:space="preserve">Inodoro accesible </t>
  </si>
  <si>
    <t>2.05.2</t>
  </si>
  <si>
    <t>Lavatorio accesible</t>
  </si>
  <si>
    <t>2.05.3</t>
  </si>
  <si>
    <t>Cisterna accesible</t>
  </si>
  <si>
    <t>2.05.4</t>
  </si>
  <si>
    <t>Monocomando de mesada pico alto</t>
  </si>
  <si>
    <t>2.05.5</t>
  </si>
  <si>
    <t>Canillas de lavatorio</t>
  </si>
  <si>
    <t>2.06.6</t>
  </si>
  <si>
    <t>Canilla de Servicio en local 02</t>
  </si>
  <si>
    <t>Accesorios</t>
  </si>
  <si>
    <t>2.06.1</t>
  </si>
  <si>
    <t>Accesorios para Baño Accesible</t>
  </si>
  <si>
    <t>2.06.2</t>
  </si>
  <si>
    <t>tapas para inodoro, accesible</t>
  </si>
  <si>
    <t>2.06.3</t>
  </si>
  <si>
    <t>tapas de  plástico reforzado para todos los inodoros</t>
  </si>
  <si>
    <t>Calentador de agua</t>
  </si>
  <si>
    <t>2.07.1</t>
  </si>
  <si>
    <t>Eléctrico 20 litros según memoria (tanque de cobre)</t>
  </si>
  <si>
    <t>INSTALACIONES CONTRA INCENDIO</t>
  </si>
  <si>
    <t>3.01.1</t>
  </si>
  <si>
    <t>Proyectos</t>
  </si>
  <si>
    <t xml:space="preserve">Proyecto Técnico y habilitacion ante la Direccion Nacional de Bomberos (DNB) </t>
  </si>
  <si>
    <t>3.01.2</t>
  </si>
  <si>
    <t>Proyecto Técnico Sistema Detección y Alarma firmado por Técnico ( F1B_DNB)</t>
  </si>
  <si>
    <t>3.01.3</t>
  </si>
  <si>
    <t>Proyecto de Iluminación de Emergencia (Cálculo fotométrico- F1B_DNB)</t>
  </si>
  <si>
    <t>3.01.4</t>
  </si>
  <si>
    <t>Adecuacion y gestión de la Instalación de Bocas de incendio existentes (F1B_DNB)</t>
  </si>
  <si>
    <t>3.02.1</t>
  </si>
  <si>
    <t>Sistema de detección</t>
  </si>
  <si>
    <t>Suministro e instalación de Central de incendio homologada por DNB</t>
  </si>
  <si>
    <t>3.02.2</t>
  </si>
  <si>
    <t xml:space="preserve">Suministro e instalación de Sensores de Humo </t>
  </si>
  <si>
    <t>3.02.3</t>
  </si>
  <si>
    <t>Suministro e instalación de Sensores de Humo sobre cielorraso</t>
  </si>
  <si>
    <t>3.02.4</t>
  </si>
  <si>
    <t>Suministro e instalación de avisador manual de incendio (Jaladoras)</t>
  </si>
  <si>
    <t>3.02.5</t>
  </si>
  <si>
    <t>Electroductos y cables según Norma UNIT 962/94</t>
  </si>
  <si>
    <t>3.02.6</t>
  </si>
  <si>
    <t>3.02.7</t>
  </si>
  <si>
    <t>Señaletica (incluye carteleria para las bocas de incendio existentes)</t>
  </si>
  <si>
    <t>3.03.1</t>
  </si>
  <si>
    <t>Extintores</t>
  </si>
  <si>
    <t>Extintor ABC 4 Kg</t>
  </si>
  <si>
    <t>3.03.2</t>
  </si>
  <si>
    <t>Extintor ABC 8 Kg</t>
  </si>
  <si>
    <t>3.03.3</t>
  </si>
  <si>
    <t>Extintor BC 3,5 Kg</t>
  </si>
  <si>
    <t>3.03.4</t>
  </si>
  <si>
    <t>Señaletica</t>
  </si>
  <si>
    <t>INSTALACIÓN ELÉCTRICA</t>
  </si>
  <si>
    <t>4.01</t>
  </si>
  <si>
    <t xml:space="preserve">Instalación de obras de enlace con UTE </t>
  </si>
  <si>
    <t>Cambio de potencia contratada</t>
  </si>
  <si>
    <t>4.03</t>
  </si>
  <si>
    <t>Puesta eléctrica</t>
  </si>
  <si>
    <t>4.04</t>
  </si>
  <si>
    <t>Tablero G</t>
  </si>
  <si>
    <t>4.05</t>
  </si>
  <si>
    <t>Tablero A</t>
  </si>
  <si>
    <t>4.06</t>
  </si>
  <si>
    <t>Tablero AA</t>
  </si>
  <si>
    <t>4.07</t>
  </si>
  <si>
    <t>Tablero B</t>
  </si>
  <si>
    <t>4.08</t>
  </si>
  <si>
    <t>Tablero C</t>
  </si>
  <si>
    <t>4.09</t>
  </si>
  <si>
    <t>Tablero D</t>
  </si>
  <si>
    <t>4.10</t>
  </si>
  <si>
    <t>Tablero E</t>
  </si>
  <si>
    <t>4.11</t>
  </si>
  <si>
    <t>Tablero Au (ups)</t>
  </si>
  <si>
    <t>4.12</t>
  </si>
  <si>
    <t>Tablero Bu (ups)</t>
  </si>
  <si>
    <t>4.13</t>
  </si>
  <si>
    <t>Tablero chiller</t>
  </si>
  <si>
    <t>4.14</t>
  </si>
  <si>
    <t>Tablero manejadora</t>
  </si>
  <si>
    <t>INSTALACIÓN DE DEBILES TENSIONES (TELEFONIA , DATOS, AUDIO, TV…)</t>
  </si>
  <si>
    <t>5.01.1</t>
  </si>
  <si>
    <t>Canalización para red de datos y telefonía</t>
  </si>
  <si>
    <t>5.01.2</t>
  </si>
  <si>
    <t>Canalización para puestos de CCTV</t>
  </si>
  <si>
    <t>5.01.3</t>
  </si>
  <si>
    <t>Canalización para sistema de alarmas</t>
  </si>
  <si>
    <t>5.02.1</t>
  </si>
  <si>
    <t>Telefonia</t>
  </si>
  <si>
    <t>5.02.2</t>
  </si>
  <si>
    <t>Acometida telefónica</t>
  </si>
  <si>
    <t>5.02.3</t>
  </si>
  <si>
    <t>Central telefónica</t>
  </si>
  <si>
    <t>5.02.4</t>
  </si>
  <si>
    <t>Puesta de telefonia</t>
  </si>
  <si>
    <t>5.03.1</t>
  </si>
  <si>
    <t>Red de datos</t>
  </si>
  <si>
    <t>5.03.2</t>
  </si>
  <si>
    <t>Cableado</t>
  </si>
  <si>
    <t>5.03.3</t>
  </si>
  <si>
    <t>Puesta de red de datos</t>
  </si>
  <si>
    <t>5.03.4</t>
  </si>
  <si>
    <t>Access Point</t>
  </si>
  <si>
    <t>5.03.5</t>
  </si>
  <si>
    <t>Router</t>
  </si>
  <si>
    <t>5.03.6</t>
  </si>
  <si>
    <t>Rack de centralización</t>
  </si>
  <si>
    <t>5.04</t>
  </si>
  <si>
    <t>CCTV</t>
  </si>
  <si>
    <t>5.04.1</t>
  </si>
  <si>
    <t>5.04.2</t>
  </si>
  <si>
    <t>Cámaras</t>
  </si>
  <si>
    <t>EQUIPAMIENTO</t>
  </si>
  <si>
    <t>Ventiladores</t>
  </si>
  <si>
    <t>Tipos segun planillas/memoria (suministro y colocación)</t>
  </si>
  <si>
    <t>6.01.1</t>
  </si>
  <si>
    <t>VI01</t>
  </si>
  <si>
    <t>6.01.2</t>
  </si>
  <si>
    <t>Accesorios VI01</t>
  </si>
  <si>
    <t>6.01.3</t>
  </si>
  <si>
    <t>VE01</t>
  </si>
  <si>
    <t>6.01.4</t>
  </si>
  <si>
    <t>Accesorios VE01</t>
  </si>
  <si>
    <t>6.01.5</t>
  </si>
  <si>
    <t>VE02</t>
  </si>
  <si>
    <t>6.01.6</t>
  </si>
  <si>
    <t>Accesorios VE02</t>
  </si>
  <si>
    <t>6.01.7</t>
  </si>
  <si>
    <t>VE03</t>
  </si>
  <si>
    <t>6.01.8</t>
  </si>
  <si>
    <t>Accesorios VE03</t>
  </si>
  <si>
    <t>6.01.9</t>
  </si>
  <si>
    <t>VE04</t>
  </si>
  <si>
    <t>6.01.10</t>
  </si>
  <si>
    <t>Accesorios VE04</t>
  </si>
  <si>
    <t>Sistema Multisplit</t>
  </si>
  <si>
    <t>6.02.1</t>
  </si>
  <si>
    <t>M01</t>
  </si>
  <si>
    <t>6.02.2</t>
  </si>
  <si>
    <t>M02</t>
  </si>
  <si>
    <t>Sistema Split</t>
  </si>
  <si>
    <t>6.03.1</t>
  </si>
  <si>
    <t xml:space="preserve">S01 </t>
  </si>
  <si>
    <t>6.03.2</t>
  </si>
  <si>
    <t>S02 sólo frío autorestart</t>
  </si>
  <si>
    <t>6.03.3</t>
  </si>
  <si>
    <t>S03e sólo frío autorestart</t>
  </si>
  <si>
    <t>6.03.4</t>
  </si>
  <si>
    <t>S04</t>
  </si>
  <si>
    <t>6.03.5</t>
  </si>
  <si>
    <t>S05e</t>
  </si>
  <si>
    <t>6.03.6</t>
  </si>
  <si>
    <t>S06e</t>
  </si>
  <si>
    <t>6.03.7</t>
  </si>
  <si>
    <t>S07e</t>
  </si>
  <si>
    <t>6.03.8</t>
  </si>
  <si>
    <t>S08e</t>
  </si>
  <si>
    <t>6.03.9</t>
  </si>
  <si>
    <t>S09e</t>
  </si>
  <si>
    <t>6.03.10</t>
  </si>
  <si>
    <t>S10</t>
  </si>
  <si>
    <t>6.03.11</t>
  </si>
  <si>
    <t>S11</t>
  </si>
  <si>
    <t xml:space="preserve">Sistema Ductos </t>
  </si>
  <si>
    <t>Tipos segun gráficos/memoria (suministro y colocación)</t>
  </si>
  <si>
    <t>6.04.1</t>
  </si>
  <si>
    <t>Ductos rígidos Inyección de Aire Fresco</t>
  </si>
  <si>
    <t>6.04.2</t>
  </si>
  <si>
    <t>Ductos flexibles Inyección de Aire Fresco</t>
  </si>
  <si>
    <t>6.04.3</t>
  </si>
  <si>
    <t>Rejillas de Inyección de Aire Fresco</t>
  </si>
  <si>
    <t>6.04.4</t>
  </si>
  <si>
    <t>Reja de Toma de Aire Fresco</t>
  </si>
  <si>
    <t>6.04.5</t>
  </si>
  <si>
    <t>Limpieza y reparación de Inyección de Aire acondicionado</t>
  </si>
  <si>
    <t>6.04.6</t>
  </si>
  <si>
    <t>Ductos de extracción</t>
  </si>
  <si>
    <t>6.05</t>
  </si>
  <si>
    <t>Chiller - Manejadora</t>
  </si>
  <si>
    <t>6.05.1</t>
  </si>
  <si>
    <t>Suministro y ubicación de Chiller</t>
  </si>
  <si>
    <t>6.05.2</t>
  </si>
  <si>
    <t>Instalación y puesta en marcha del Sistema</t>
  </si>
  <si>
    <t>6.05.3</t>
  </si>
  <si>
    <t>Ajustes y limpieza de Manejadora de Aire</t>
  </si>
  <si>
    <t>6.05.4</t>
  </si>
  <si>
    <t xml:space="preserve">Conductos de agua nuevos </t>
  </si>
  <si>
    <t>6.05.5</t>
  </si>
  <si>
    <t>Conductos de agua a acondicionar</t>
  </si>
  <si>
    <t>6.06</t>
  </si>
  <si>
    <t>Luminarias</t>
  </si>
  <si>
    <t>6.06.1</t>
  </si>
  <si>
    <t>L 01</t>
  </si>
  <si>
    <t>6.06.2</t>
  </si>
  <si>
    <t>L 02</t>
  </si>
  <si>
    <t>6.06.3</t>
  </si>
  <si>
    <t>L 03</t>
  </si>
  <si>
    <t>6.06.4</t>
  </si>
  <si>
    <t>L 04</t>
  </si>
  <si>
    <t>6.06.5</t>
  </si>
  <si>
    <t>L 05</t>
  </si>
  <si>
    <t>6.06.6</t>
  </si>
  <si>
    <t>L 06</t>
  </si>
  <si>
    <t>6.06.7</t>
  </si>
  <si>
    <t>L 07</t>
  </si>
  <si>
    <t>6.06.8</t>
  </si>
  <si>
    <t>L 08</t>
  </si>
  <si>
    <t>6.06.9</t>
  </si>
  <si>
    <t>L 09</t>
  </si>
  <si>
    <t>6.06.10</t>
  </si>
  <si>
    <t>L 10</t>
  </si>
  <si>
    <t>6.06.11</t>
  </si>
  <si>
    <t>L 11</t>
  </si>
  <si>
    <t>6.06.12</t>
  </si>
  <si>
    <t>L 12</t>
  </si>
  <si>
    <t>6.06.13</t>
  </si>
  <si>
    <t>L 13</t>
  </si>
  <si>
    <t>6.06.14</t>
  </si>
  <si>
    <t>L 14</t>
  </si>
  <si>
    <t>6.06.15</t>
  </si>
  <si>
    <t>L 15</t>
  </si>
  <si>
    <t>6.06.16</t>
  </si>
  <si>
    <t>L 16</t>
  </si>
  <si>
    <t>6.06.17</t>
  </si>
  <si>
    <t>L 17</t>
  </si>
  <si>
    <t>6.06.18</t>
  </si>
  <si>
    <t>L 18</t>
  </si>
  <si>
    <t>6.07</t>
  </si>
  <si>
    <t>Accesibilidad</t>
  </si>
  <si>
    <t>Según memoria cumpliendo con normativa actual de accesibilidad</t>
  </si>
  <si>
    <t>6.07.1</t>
  </si>
  <si>
    <t xml:space="preserve">Suministro y colocación de equipo salva escalera </t>
  </si>
  <si>
    <t>6.08</t>
  </si>
  <si>
    <t>TV</t>
  </si>
  <si>
    <t>Suministro y colocación de televisores s/memoria</t>
  </si>
  <si>
    <t>6.08.1</t>
  </si>
  <si>
    <t>TV 50"</t>
  </si>
  <si>
    <t>6.08.2</t>
  </si>
  <si>
    <t>TV 65"</t>
  </si>
  <si>
    <t>6.09</t>
  </si>
  <si>
    <t>Sillas y mesas</t>
  </si>
  <si>
    <t>Suministro s/ memoria</t>
  </si>
  <si>
    <t>6.09.1</t>
  </si>
  <si>
    <t>Sillas ejecutivas</t>
  </si>
  <si>
    <t>6.09.2</t>
  </si>
  <si>
    <t>Sillas plásticas de colores apilables</t>
  </si>
  <si>
    <t>6.09.3</t>
  </si>
  <si>
    <t>Sillas en tándem</t>
  </si>
  <si>
    <t>6.09.4</t>
  </si>
  <si>
    <t>Banquetas para barra</t>
  </si>
  <si>
    <t>6.09.5</t>
  </si>
  <si>
    <t>Sillas plásticas apilables de niños</t>
  </si>
  <si>
    <t>6.09.6</t>
  </si>
  <si>
    <t>Mesas plásticas para niños</t>
  </si>
  <si>
    <t>6.10</t>
  </si>
  <si>
    <t>Lockers | bibliotecas</t>
  </si>
  <si>
    <t>6.10.1</t>
  </si>
  <si>
    <t>Lockers metálicos blancos</t>
  </si>
  <si>
    <t>6.10.2</t>
  </si>
  <si>
    <t>Lockers metálicos gris PC</t>
  </si>
  <si>
    <t>6.10.3</t>
  </si>
  <si>
    <t xml:space="preserve">Biblioteca metálica con vidrio </t>
  </si>
  <si>
    <t>6.11</t>
  </si>
  <si>
    <t>Otros</t>
  </si>
  <si>
    <t>6.11.1</t>
  </si>
  <si>
    <t>Juego de resorte para niños (2)</t>
  </si>
  <si>
    <t>6.11.2</t>
  </si>
  <si>
    <t xml:space="preserve">Cortina metálica </t>
  </si>
  <si>
    <t>6.12.1</t>
  </si>
  <si>
    <t>Vinilos s/memoria</t>
  </si>
  <si>
    <t xml:space="preserve">Puerta principal </t>
  </si>
  <si>
    <t>6.12.2</t>
  </si>
  <si>
    <t>En vidrios fijos interiores</t>
  </si>
  <si>
    <t>6.13.1</t>
  </si>
  <si>
    <t xml:space="preserve">Señalética </t>
  </si>
  <si>
    <t>Marqusinas</t>
  </si>
  <si>
    <t>6.13.2</t>
  </si>
  <si>
    <t>Cartel tipo "bandera"</t>
  </si>
  <si>
    <t>6.13.3</t>
  </si>
  <si>
    <t xml:space="preserve">Señalética interior </t>
  </si>
  <si>
    <t>CARPINTERÍA EN HIERRO</t>
  </si>
  <si>
    <t>Tipos segun planillas/memoria (suministro)</t>
  </si>
  <si>
    <t>7.01.1</t>
  </si>
  <si>
    <t>H 01</t>
  </si>
  <si>
    <t>7.01.2</t>
  </si>
  <si>
    <t xml:space="preserve">H 02 Pasarela metálica a construir </t>
  </si>
  <si>
    <t>7.01.3</t>
  </si>
  <si>
    <t>H 03 Escalera metálica marinera a construir (en patio interior)</t>
  </si>
  <si>
    <t>7.01.4</t>
  </si>
  <si>
    <t>H 04 Baranda en terraza a construir</t>
  </si>
  <si>
    <t>7.02</t>
  </si>
  <si>
    <t>Escalera metálica principal a construir</t>
  </si>
  <si>
    <t>CARPINTERÍA EN MADERA</t>
  </si>
  <si>
    <t>8.01</t>
  </si>
  <si>
    <t>8.01.2</t>
  </si>
  <si>
    <t>C01</t>
  </si>
  <si>
    <t>8.01.3</t>
  </si>
  <si>
    <t>C02</t>
  </si>
  <si>
    <t>8.01.4</t>
  </si>
  <si>
    <t>C03</t>
  </si>
  <si>
    <t>8.01.5</t>
  </si>
  <si>
    <t>C04</t>
  </si>
  <si>
    <t>8.01.6</t>
  </si>
  <si>
    <t>C05</t>
  </si>
  <si>
    <t>8.01.7</t>
  </si>
  <si>
    <t>C06</t>
  </si>
  <si>
    <t>8.01.8</t>
  </si>
  <si>
    <t>C07</t>
  </si>
  <si>
    <t>8.01.9</t>
  </si>
  <si>
    <t>C09</t>
  </si>
  <si>
    <t>8.01.10</t>
  </si>
  <si>
    <t>C10</t>
  </si>
  <si>
    <t>8.01.11</t>
  </si>
  <si>
    <t>C11</t>
  </si>
  <si>
    <t>8.01.12</t>
  </si>
  <si>
    <t>C12</t>
  </si>
  <si>
    <t>8.01.13</t>
  </si>
  <si>
    <t>C13</t>
  </si>
  <si>
    <t>8.02</t>
  </si>
  <si>
    <t>Equipamiento</t>
  </si>
  <si>
    <t>Placares, bajo-mesadas, aéreos etc. - (suministro y colocación)</t>
  </si>
  <si>
    <t>Eq 01</t>
  </si>
  <si>
    <t>Eq 02</t>
  </si>
  <si>
    <t>8.02.3</t>
  </si>
  <si>
    <t>Eq 03</t>
  </si>
  <si>
    <t>8.02.4</t>
  </si>
  <si>
    <t>Eq 04</t>
  </si>
  <si>
    <t>8.02.5</t>
  </si>
  <si>
    <t>Eq 05</t>
  </si>
  <si>
    <t>8.02.6</t>
  </si>
  <si>
    <t>Eq 06</t>
  </si>
  <si>
    <t>8.02.7</t>
  </si>
  <si>
    <t>Eq 07</t>
  </si>
  <si>
    <t>8.02.8</t>
  </si>
  <si>
    <t>Eq 08</t>
  </si>
  <si>
    <t>8.02.9</t>
  </si>
  <si>
    <t>Eq 09</t>
  </si>
  <si>
    <t>8.02.10</t>
  </si>
  <si>
    <t>Eq 10</t>
  </si>
  <si>
    <t>8.02.11</t>
  </si>
  <si>
    <t>Eq 11</t>
  </si>
  <si>
    <t>8.02.12</t>
  </si>
  <si>
    <t>Eq 12</t>
  </si>
  <si>
    <t>8.02.13</t>
  </si>
  <si>
    <t>Eq 13</t>
  </si>
  <si>
    <t>8.02.14</t>
  </si>
  <si>
    <t>Eq 14</t>
  </si>
  <si>
    <t>8.02.15</t>
  </si>
  <si>
    <t>Eq 15</t>
  </si>
  <si>
    <t>8.02.16</t>
  </si>
  <si>
    <t>Eq 16</t>
  </si>
  <si>
    <t>8.02.17</t>
  </si>
  <si>
    <t>Eq 17</t>
  </si>
  <si>
    <t>8.02.18</t>
  </si>
  <si>
    <t>Eq  18</t>
  </si>
  <si>
    <t>8.02.19</t>
  </si>
  <si>
    <t>Eq 19</t>
  </si>
  <si>
    <t>8.02.20</t>
  </si>
  <si>
    <t>Eq 20</t>
  </si>
  <si>
    <t>8.02.21</t>
  </si>
  <si>
    <t>Eq 21</t>
  </si>
  <si>
    <t>8.02.22</t>
  </si>
  <si>
    <t>Eq 22</t>
  </si>
  <si>
    <t>8.02.23</t>
  </si>
  <si>
    <t>Eq 23</t>
  </si>
  <si>
    <t>8.02.24</t>
  </si>
  <si>
    <t>Eq 24</t>
  </si>
  <si>
    <t>8.02.25</t>
  </si>
  <si>
    <t>Eq 25</t>
  </si>
  <si>
    <t>8.02.26</t>
  </si>
  <si>
    <t>Eq 26</t>
  </si>
  <si>
    <t>8.02.27</t>
  </si>
  <si>
    <t>Eq 27</t>
  </si>
  <si>
    <t>8.02.28</t>
  </si>
  <si>
    <t>Eq 28</t>
  </si>
  <si>
    <t>CARPINTERÍA EN ALUMINIO</t>
  </si>
  <si>
    <t>9.01.1</t>
  </si>
  <si>
    <t>A 01</t>
  </si>
  <si>
    <t>9.01.2</t>
  </si>
  <si>
    <t>A 02</t>
  </si>
  <si>
    <t>9.01.3</t>
  </si>
  <si>
    <t>A 03</t>
  </si>
  <si>
    <t>9.01.4</t>
  </si>
  <si>
    <t>A 04</t>
  </si>
  <si>
    <t>9.01.5</t>
  </si>
  <si>
    <t>A 05</t>
  </si>
  <si>
    <t>9.01.6</t>
  </si>
  <si>
    <t>A 06</t>
  </si>
  <si>
    <t>9.01.7</t>
  </si>
  <si>
    <t>A 07</t>
  </si>
  <si>
    <t>9.01.8</t>
  </si>
  <si>
    <t>A 08</t>
  </si>
  <si>
    <t>9.01.9</t>
  </si>
  <si>
    <t>A 09</t>
  </si>
  <si>
    <t>9.01.10</t>
  </si>
  <si>
    <t>A 10</t>
  </si>
  <si>
    <t>9.01.11</t>
  </si>
  <si>
    <t>A 11</t>
  </si>
  <si>
    <t>9.01.12</t>
  </si>
  <si>
    <t>A 12</t>
  </si>
  <si>
    <t>9.01.13</t>
  </si>
  <si>
    <t>A 13</t>
  </si>
  <si>
    <t>9.01.14</t>
  </si>
  <si>
    <t>A 14</t>
  </si>
  <si>
    <t>9.01.15</t>
  </si>
  <si>
    <t>A 15</t>
  </si>
  <si>
    <t>9.01.16</t>
  </si>
  <si>
    <t>A 16</t>
  </si>
  <si>
    <t>CARPINTERÍA EN ACERO INOXIDABLE según memoria</t>
  </si>
  <si>
    <t>10.01</t>
  </si>
  <si>
    <t>Ai01 (baranda de escalera principal)</t>
  </si>
  <si>
    <t>PINTURAS</t>
  </si>
  <si>
    <t>11.01</t>
  </si>
  <si>
    <t>Enduido</t>
  </si>
  <si>
    <t>Sobre paramentos verticales</t>
  </si>
  <si>
    <t>11.01.2</t>
  </si>
  <si>
    <t>Sobre cielorrasos</t>
  </si>
  <si>
    <t>11.02</t>
  </si>
  <si>
    <t>Muros y Cielorrasos</t>
  </si>
  <si>
    <t>Para cielorrasos</t>
  </si>
  <si>
    <t xml:space="preserve">Latex lavable </t>
  </si>
  <si>
    <t>Impermeable sobre muros exteriores</t>
  </si>
  <si>
    <t>11.03</t>
  </si>
  <si>
    <t>Hierro y Madera</t>
  </si>
  <si>
    <t>11.03.1</t>
  </si>
  <si>
    <t>Antióxido en Herrería</t>
  </si>
  <si>
    <t>11.03.2</t>
  </si>
  <si>
    <t>Imprimación en carpintería</t>
  </si>
  <si>
    <t>11.03.3</t>
  </si>
  <si>
    <t>Esmalte Sintético</t>
  </si>
  <si>
    <t xml:space="preserve">VIDRIOS y POLICARBONATOS </t>
  </si>
  <si>
    <t>Tabique Uglass</t>
  </si>
  <si>
    <t>12.01.1</t>
  </si>
  <si>
    <t>Construcción de tabiques de Uglass</t>
  </si>
  <si>
    <t>12.02</t>
  </si>
  <si>
    <t>Espejos</t>
  </si>
  <si>
    <t>12.02.1</t>
  </si>
  <si>
    <t>Espejo E 01 (Baño público accesible)</t>
  </si>
  <si>
    <t>SUBTOTAL SUBCONTRATOS</t>
  </si>
  <si>
    <t>C</t>
  </si>
  <si>
    <t>INFRAESTRUCTURA</t>
  </si>
  <si>
    <t>OBRAS EXTERIORES</t>
  </si>
  <si>
    <t>Reposición de baldosas de vereda</t>
  </si>
  <si>
    <t>SUBTOTAL INFRAESTRUCTURA</t>
  </si>
  <si>
    <t>D</t>
  </si>
  <si>
    <t>RUBROS AGREGADOS POR EL CONTRATISTA</t>
  </si>
  <si>
    <t>SUBTOTAL RUBROS AGREGADOS POR EL CONTRATISTA</t>
  </si>
  <si>
    <t>E</t>
  </si>
  <si>
    <t xml:space="preserve">SUBTOTAL DE OBRAS (A + B + C + D) </t>
  </si>
  <si>
    <t>SUBTOTAL $</t>
  </si>
  <si>
    <t>IVA 22%</t>
  </si>
  <si>
    <t>IVA 22% $</t>
  </si>
  <si>
    <t>F</t>
  </si>
  <si>
    <t>TOTAL OBRAS IVA INCLUÍDO</t>
  </si>
  <si>
    <t>TOTAL $</t>
  </si>
  <si>
    <t>NOTAS:</t>
  </si>
  <si>
    <t>se debe representar el avance de obra previsto en % y barras; las inversiones mensuales en $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</si>
  <si>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</si>
  <si>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</si>
  <si>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</si>
  <si>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ANEXO IV | RESUMEN DE LA OFERTA</t>
  </si>
  <si>
    <t>RESUMEN DE LA OFERTA</t>
  </si>
  <si>
    <t xml:space="preserve">ANEXO V | PLANILLA MEDICIÓN DE AVANCE </t>
  </si>
  <si>
    <t>PLANILLA DE MEDICIÓN DE AVANCE DE OBRA</t>
  </si>
  <si>
    <t xml:space="preserve"> mes:</t>
  </si>
  <si>
    <t xml:space="preserve">AVANCE </t>
  </si>
  <si>
    <t>AVANCE</t>
  </si>
  <si>
    <t>TOTAL</t>
  </si>
  <si>
    <t>ANTERIOR %</t>
  </si>
  <si>
    <t>DEL MES</t>
  </si>
  <si>
    <t>ACUMULADO</t>
  </si>
  <si>
    <t>RUBRO MES</t>
  </si>
  <si>
    <t>(acumulado)</t>
  </si>
  <si>
    <t>$</t>
  </si>
  <si>
    <t>TOTAL DE OBRAS DEL MES</t>
  </si>
  <si>
    <t>EMPRESA</t>
  </si>
  <si>
    <t>LLAMADO</t>
  </si>
  <si>
    <t>DIRECCIÓN:</t>
  </si>
  <si>
    <t>SERVICIO:</t>
  </si>
  <si>
    <t>RUBRO</t>
  </si>
  <si>
    <t>Nº LÁMINAS</t>
  </si>
  <si>
    <t>ARQUITECTURA</t>
  </si>
  <si>
    <t>NOMBRE:</t>
  </si>
  <si>
    <t>C.I.</t>
  </si>
  <si>
    <t>Nº CJPU</t>
  </si>
  <si>
    <t>FIRMA</t>
  </si>
  <si>
    <t>SANITARIA</t>
  </si>
  <si>
    <t>Nº TÉCNICO</t>
  </si>
  <si>
    <t>ELÉCTRICA</t>
  </si>
  <si>
    <t>AGRIMENSURA</t>
  </si>
  <si>
    <t>TÉCNICO REGISTRADO ANTE D.N.B.</t>
  </si>
</sst>
</file>

<file path=xl/styles.xml><?xml version="1.0" encoding="utf-8"?>
<styleSheet xmlns="http://schemas.openxmlformats.org/spreadsheetml/2006/main">
  <numFmts count="1">
    <numFmt numFmtId="178" formatCode="0.0%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3" xfId="0" applyFill="1" applyBorder="1"/>
    <xf numFmtId="0" fontId="2" fillId="0" borderId="1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Font="1" applyBorder="1"/>
    <xf numFmtId="0" fontId="0" fillId="0" borderId="0" xfId="0" applyFill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0" fontId="0" fillId="0" borderId="0" xfId="0" applyFont="1" applyBorder="1" applyAlignment="1"/>
    <xf numFmtId="0" fontId="1" fillId="0" borderId="0" xfId="0" applyFont="1" applyBorder="1" applyAlignment="1"/>
    <xf numFmtId="0" fontId="0" fillId="0" borderId="0" xfId="0" applyFont="1"/>
    <xf numFmtId="0" fontId="0" fillId="0" borderId="0" xfId="0" applyBorder="1" applyAlignment="1"/>
    <xf numFmtId="0" fontId="1" fillId="0" borderId="0" xfId="0" applyFont="1"/>
    <xf numFmtId="0" fontId="0" fillId="0" borderId="11" xfId="0" applyBorder="1" applyAlignment="1"/>
    <xf numFmtId="0" fontId="1" fillId="0" borderId="11" xfId="0" applyFont="1" applyBorder="1" applyAlignment="1"/>
    <xf numFmtId="0" fontId="0" fillId="0" borderId="11" xfId="0" applyFont="1" applyBorder="1"/>
    <xf numFmtId="0" fontId="0" fillId="0" borderId="0" xfId="0" applyFont="1" applyBorder="1"/>
    <xf numFmtId="0" fontId="0" fillId="0" borderId="0" xfId="0" applyAlignment="1"/>
    <xf numFmtId="0" fontId="0" fillId="0" borderId="0" xfId="0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" fontId="10" fillId="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4" fontId="3" fillId="5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7" borderId="12" xfId="0" applyNumberFormat="1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8" borderId="13" xfId="0" applyFont="1" applyFill="1" applyBorder="1" applyAlignment="1">
      <alignment horizontal="center" vertical="center" wrapText="1"/>
    </xf>
    <xf numFmtId="4" fontId="1" fillId="8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" fillId="4" borderId="1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vertical="center"/>
    </xf>
    <xf numFmtId="4" fontId="9" fillId="4" borderId="13" xfId="0" applyNumberFormat="1" applyFont="1" applyFill="1" applyBorder="1"/>
    <xf numFmtId="4" fontId="9" fillId="0" borderId="13" xfId="0" applyNumberFormat="1" applyFont="1" applyFill="1" applyBorder="1"/>
    <xf numFmtId="4" fontId="0" fillId="5" borderId="27" xfId="0" applyNumberFormat="1" applyFill="1" applyBorder="1"/>
    <xf numFmtId="4" fontId="0" fillId="9" borderId="0" xfId="0" applyNumberFormat="1" applyFill="1" applyBorder="1"/>
    <xf numFmtId="4" fontId="0" fillId="0" borderId="0" xfId="0" applyNumberFormat="1" applyFill="1" applyBorder="1"/>
    <xf numFmtId="4" fontId="3" fillId="0" borderId="0" xfId="0" applyNumberFormat="1" applyFont="1" applyAlignment="1">
      <alignment horizontal="center" vertical="center"/>
    </xf>
    <xf numFmtId="4" fontId="0" fillId="9" borderId="0" xfId="0" applyNumberFormat="1" applyFill="1"/>
    <xf numFmtId="4" fontId="1" fillId="9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3" fillId="8" borderId="13" xfId="0" applyNumberFormat="1" applyFont="1" applyFill="1" applyBorder="1" applyAlignment="1">
      <alignment horizontal="center" vertical="center"/>
    </xf>
    <xf numFmtId="4" fontId="0" fillId="8" borderId="27" xfId="0" applyNumberFormat="1" applyFill="1" applyBorder="1"/>
    <xf numFmtId="4" fontId="1" fillId="4" borderId="3" xfId="0" applyNumberFormat="1" applyFont="1" applyFill="1" applyBorder="1" applyAlignment="1">
      <alignment vertical="center"/>
    </xf>
    <xf numFmtId="4" fontId="1" fillId="4" borderId="24" xfId="0" applyNumberFormat="1" applyFont="1" applyFill="1" applyBorder="1"/>
    <xf numFmtId="4" fontId="1" fillId="9" borderId="0" xfId="0" applyNumberFormat="1" applyFont="1" applyFill="1" applyBorder="1"/>
    <xf numFmtId="4" fontId="1" fillId="0" borderId="0" xfId="0" applyNumberFormat="1" applyFont="1" applyFill="1" applyBorder="1"/>
    <xf numFmtId="4" fontId="0" fillId="0" borderId="24" xfId="0" applyNumberFormat="1" applyBorder="1"/>
    <xf numFmtId="4" fontId="0" fillId="0" borderId="19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2" fillId="4" borderId="12" xfId="0" applyNumberFormat="1" applyFont="1" applyFill="1" applyBorder="1" applyAlignment="1">
      <alignment vertical="center"/>
    </xf>
    <xf numFmtId="4" fontId="2" fillId="4" borderId="13" xfId="0" applyNumberFormat="1" applyFont="1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2" fillId="5" borderId="12" xfId="0" applyFont="1" applyFill="1" applyBorder="1"/>
    <xf numFmtId="0" fontId="0" fillId="5" borderId="13" xfId="0" applyFill="1" applyBorder="1"/>
    <xf numFmtId="0" fontId="0" fillId="5" borderId="27" xfId="0" applyFill="1" applyBorder="1"/>
    <xf numFmtId="0" fontId="1" fillId="5" borderId="27" xfId="0" applyFont="1" applyFill="1" applyBorder="1"/>
    <xf numFmtId="0" fontId="1" fillId="6" borderId="34" xfId="0" applyFont="1" applyFill="1" applyBorder="1"/>
    <xf numFmtId="0" fontId="1" fillId="6" borderId="15" xfId="0" applyFont="1" applyFill="1" applyBorder="1"/>
    <xf numFmtId="0" fontId="1" fillId="6" borderId="35" xfId="0" applyFont="1" applyFill="1" applyBorder="1"/>
    <xf numFmtId="0" fontId="1" fillId="6" borderId="16" xfId="0" applyFont="1" applyFill="1" applyBorder="1"/>
    <xf numFmtId="0" fontId="1" fillId="6" borderId="28" xfId="0" applyFont="1" applyFill="1" applyBorder="1"/>
    <xf numFmtId="0" fontId="1" fillId="6" borderId="36" xfId="0" applyFont="1" applyFill="1" applyBorder="1"/>
    <xf numFmtId="0" fontId="1" fillId="6" borderId="19" xfId="0" applyFont="1" applyFill="1" applyBorder="1"/>
    <xf numFmtId="0" fontId="1" fillId="6" borderId="0" xfId="0" applyFont="1" applyFill="1" applyBorder="1"/>
    <xf numFmtId="0" fontId="1" fillId="6" borderId="6" xfId="0" applyFont="1" applyFill="1" applyBorder="1"/>
    <xf numFmtId="0" fontId="1" fillId="6" borderId="30" xfId="0" applyFont="1" applyFill="1" applyBorder="1"/>
    <xf numFmtId="0" fontId="1" fillId="6" borderId="37" xfId="0" applyFont="1" applyFill="1" applyBorder="1"/>
    <xf numFmtId="0" fontId="1" fillId="6" borderId="21" xfId="0" applyFont="1" applyFill="1" applyBorder="1"/>
    <xf numFmtId="0" fontId="1" fillId="6" borderId="38" xfId="0" applyFont="1" applyFill="1" applyBorder="1"/>
    <xf numFmtId="0" fontId="1" fillId="6" borderId="22" xfId="0" applyFont="1" applyFill="1" applyBorder="1"/>
    <xf numFmtId="0" fontId="1" fillId="6" borderId="32" xfId="0" applyFont="1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27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178" fontId="0" fillId="0" borderId="25" xfId="0" applyNumberFormat="1" applyBorder="1"/>
    <xf numFmtId="0" fontId="0" fillId="0" borderId="25" xfId="0" applyBorder="1"/>
    <xf numFmtId="0" fontId="0" fillId="0" borderId="24" xfId="0" applyBorder="1"/>
    <xf numFmtId="0" fontId="0" fillId="0" borderId="26" xfId="0" applyBorder="1"/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5" xfId="0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11" xfId="0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" fontId="0" fillId="4" borderId="11" xfId="0" applyNumberForma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5" xfId="0" applyBorder="1" applyAlignment="1">
      <alignment horizontal="left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2" fontId="1" fillId="4" borderId="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/>
    </xf>
    <xf numFmtId="0" fontId="0" fillId="6" borderId="13" xfId="0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4" fontId="0" fillId="6" borderId="1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left" vertical="center" wrapText="1"/>
    </xf>
    <xf numFmtId="0" fontId="0" fillId="8" borderId="13" xfId="0" applyFill="1" applyBorder="1" applyAlignment="1">
      <alignment horizontal="center" vertical="center" wrapText="1"/>
    </xf>
    <xf numFmtId="4" fontId="0" fillId="8" borderId="1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2" fontId="0" fillId="0" borderId="25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24" xfId="0" applyFont="1" applyBorder="1" applyAlignment="1">
      <alignment horizontal="center"/>
    </xf>
    <xf numFmtId="4" fontId="0" fillId="0" borderId="3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6" borderId="27" xfId="0" applyNumberFormat="1" applyFont="1" applyFill="1" applyBorder="1" applyAlignment="1">
      <alignment horizontal="right" vertical="center"/>
    </xf>
    <xf numFmtId="4" fontId="1" fillId="6" borderId="40" xfId="0" applyNumberFormat="1" applyFon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27" xfId="0" applyFill="1" applyBorder="1"/>
    <xf numFmtId="0" fontId="0" fillId="0" borderId="24" xfId="0" applyBorder="1" applyAlignment="1">
      <alignment horizontal="left" vertical="justify"/>
    </xf>
    <xf numFmtId="0" fontId="0" fillId="0" borderId="5" xfId="0" applyFont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Font="1" applyFill="1" applyBorder="1" applyAlignment="1">
      <alignment horizontal="left" vertical="justify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1" fillId="4" borderId="19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" fontId="0" fillId="0" borderId="25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4" fontId="0" fillId="0" borderId="24" xfId="0" applyNumberForma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4" fontId="0" fillId="4" borderId="9" xfId="0" applyNumberForma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0" fillId="0" borderId="24" xfId="0" applyNumberFormat="1" applyFill="1" applyBorder="1"/>
    <xf numFmtId="4" fontId="0" fillId="0" borderId="19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2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4" fontId="1" fillId="4" borderId="5" xfId="0" applyNumberFormat="1" applyFon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2" fontId="1" fillId="4" borderId="26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0" borderId="3" xfId="0" applyFont="1" applyBorder="1"/>
    <xf numFmtId="0" fontId="0" fillId="0" borderId="24" xfId="0" applyFont="1" applyBorder="1"/>
    <xf numFmtId="4" fontId="1" fillId="4" borderId="2" xfId="0" applyNumberFormat="1" applyFont="1" applyFill="1" applyBorder="1" applyAlignment="1">
      <alignment vertical="center"/>
    </xf>
    <xf numFmtId="4" fontId="0" fillId="0" borderId="26" xfId="0" applyNumberFormat="1" applyBorder="1"/>
    <xf numFmtId="0" fontId="1" fillId="6" borderId="13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/>
    </xf>
    <xf numFmtId="4" fontId="1" fillId="4" borderId="24" xfId="0" applyNumberFormat="1" applyFont="1" applyFill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10" borderId="41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vertical="center"/>
    </xf>
    <xf numFmtId="9" fontId="2" fillId="10" borderId="39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4" fontId="2" fillId="1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vertical="center"/>
    </xf>
    <xf numFmtId="9" fontId="2" fillId="4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/>
    <xf numFmtId="0" fontId="0" fillId="0" borderId="0" xfId="0" applyAlignment="1">
      <alignment horizontal="left"/>
    </xf>
    <xf numFmtId="4" fontId="6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 wrapText="1"/>
    </xf>
    <xf numFmtId="4" fontId="1" fillId="6" borderId="40" xfId="0" applyNumberFormat="1" applyFont="1" applyFill="1" applyBorder="1" applyAlignment="1">
      <alignment horizontal="right" vertical="center"/>
    </xf>
    <xf numFmtId="4" fontId="1" fillId="9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0" fillId="0" borderId="9" xfId="0" applyNumberFormat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vertical="center"/>
    </xf>
    <xf numFmtId="4" fontId="0" fillId="0" borderId="7" xfId="0" applyNumberFormat="1" applyBorder="1"/>
    <xf numFmtId="4" fontId="2" fillId="10" borderId="27" xfId="0" applyNumberFormat="1" applyFont="1" applyFill="1" applyBorder="1" applyAlignment="1">
      <alignment vertical="center"/>
    </xf>
    <xf numFmtId="4" fontId="2" fillId="10" borderId="40" xfId="0" applyNumberFormat="1" applyFont="1" applyFill="1" applyBorder="1" applyAlignment="1">
      <alignment vertical="center"/>
    </xf>
    <xf numFmtId="4" fontId="2" fillId="9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10" borderId="12" xfId="0" applyNumberFormat="1" applyFont="1" applyFill="1" applyBorder="1" applyAlignment="1">
      <alignment horizontal="justify" vertical="center"/>
    </xf>
    <xf numFmtId="4" fontId="2" fillId="0" borderId="2" xfId="0" applyNumberFormat="1" applyFont="1" applyFill="1" applyBorder="1"/>
    <xf numFmtId="4" fontId="2" fillId="0" borderId="3" xfId="0" applyNumberFormat="1" applyFont="1" applyBorder="1" applyAlignment="1">
      <alignment vertical="center"/>
    </xf>
    <xf numFmtId="4" fontId="2" fillId="0" borderId="24" xfId="0" applyNumberFormat="1" applyFont="1" applyFill="1" applyBorder="1"/>
    <xf numFmtId="4" fontId="2" fillId="0" borderId="0" xfId="0" applyNumberFormat="1" applyFont="1" applyFill="1"/>
    <xf numFmtId="4" fontId="2" fillId="4" borderId="13" xfId="0" applyNumberFormat="1" applyFont="1" applyFill="1" applyBorder="1"/>
    <xf numFmtId="4" fontId="2" fillId="4" borderId="27" xfId="0" applyNumberFormat="1" applyFont="1" applyFill="1" applyBorder="1" applyAlignment="1">
      <alignment vertical="center"/>
    </xf>
    <xf numFmtId="4" fontId="2" fillId="4" borderId="41" xfId="0" applyNumberFormat="1" applyFont="1" applyFill="1" applyBorder="1"/>
    <xf numFmtId="0" fontId="0" fillId="0" borderId="0" xfId="0" applyFill="1" applyBorder="1"/>
    <xf numFmtId="0" fontId="0" fillId="0" borderId="24" xfId="0" applyFill="1" applyBorder="1"/>
    <xf numFmtId="0" fontId="0" fillId="6" borderId="37" xfId="0" applyFill="1" applyBorder="1"/>
    <xf numFmtId="0" fontId="0" fillId="6" borderId="38" xfId="0" applyFill="1" applyBorder="1"/>
    <xf numFmtId="0" fontId="0" fillId="6" borderId="42" xfId="0" applyFill="1" applyBorder="1"/>
    <xf numFmtId="178" fontId="0" fillId="0" borderId="24" xfId="0" applyNumberFormat="1" applyBorder="1"/>
    <xf numFmtId="178" fontId="0" fillId="0" borderId="19" xfId="0" applyNumberFormat="1" applyBorder="1"/>
    <xf numFmtId="0" fontId="0" fillId="0" borderId="19" xfId="0" applyBorder="1"/>
    <xf numFmtId="0" fontId="2" fillId="10" borderId="12" xfId="0" applyFont="1" applyFill="1" applyBorder="1"/>
    <xf numFmtId="0" fontId="2" fillId="10" borderId="13" xfId="0" applyFont="1" applyFill="1" applyBorder="1"/>
    <xf numFmtId="2" fontId="2" fillId="10" borderId="27" xfId="0" applyNumberFormat="1" applyFont="1" applyFill="1" applyBorder="1"/>
    <xf numFmtId="0" fontId="1" fillId="0" borderId="0" xfId="0" applyFont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left" vertical="center"/>
    </xf>
    <xf numFmtId="0" fontId="3" fillId="11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2" fontId="1" fillId="7" borderId="2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/>
    </xf>
    <xf numFmtId="2" fontId="0" fillId="0" borderId="8" xfId="0" applyNumberFormat="1" applyBorder="1"/>
    <xf numFmtId="3" fontId="0" fillId="0" borderId="24" xfId="0" applyNumberFormat="1" applyBorder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11" xfId="0" applyNumberFormat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/>
    <xf numFmtId="0" fontId="1" fillId="8" borderId="2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2" xfId="0" applyFont="1" applyFill="1" applyBorder="1"/>
    <xf numFmtId="2" fontId="0" fillId="0" borderId="9" xfId="0" applyNumberFormat="1" applyBorder="1"/>
    <xf numFmtId="3" fontId="0" fillId="0" borderId="26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/>
    <xf numFmtId="4" fontId="2" fillId="0" borderId="0" xfId="0" applyNumberFormat="1" applyFont="1"/>
    <xf numFmtId="0" fontId="2" fillId="0" borderId="0" xfId="0" applyFont="1"/>
    <xf numFmtId="0" fontId="3" fillId="4" borderId="13" xfId="0" applyFont="1" applyFill="1" applyBorder="1" applyAlignment="1">
      <alignment vertical="center"/>
    </xf>
    <xf numFmtId="0" fontId="2" fillId="4" borderId="27" xfId="0" applyNumberFormat="1" applyFont="1" applyFill="1" applyBorder="1" applyAlignment="1">
      <alignment vertical="center"/>
    </xf>
    <xf numFmtId="0" fontId="0" fillId="11" borderId="27" xfId="0" applyFill="1" applyBorder="1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0" fillId="8" borderId="3" xfId="0" applyFill="1" applyBorder="1"/>
    <xf numFmtId="4" fontId="0" fillId="0" borderId="25" xfId="0" applyNumberFormat="1" applyBorder="1"/>
    <xf numFmtId="2" fontId="0" fillId="0" borderId="0" xfId="0" applyNumberFormat="1"/>
    <xf numFmtId="4" fontId="1" fillId="6" borderId="24" xfId="0" applyNumberFormat="1" applyFont="1" applyFill="1" applyBorder="1"/>
    <xf numFmtId="0" fontId="1" fillId="8" borderId="3" xfId="0" applyFont="1" applyFill="1" applyBorder="1"/>
    <xf numFmtId="2" fontId="0" fillId="0" borderId="25" xfId="0" applyNumberFormat="1" applyBorder="1"/>
    <xf numFmtId="2" fontId="0" fillId="0" borderId="24" xfId="0" applyNumberFormat="1" applyBorder="1"/>
    <xf numFmtId="2" fontId="0" fillId="0" borderId="26" xfId="0" applyNumberFormat="1" applyBorder="1"/>
    <xf numFmtId="4" fontId="3" fillId="4" borderId="13" xfId="0" applyNumberFormat="1" applyFont="1" applyFill="1" applyBorder="1"/>
    <xf numFmtId="4" fontId="3" fillId="4" borderId="27" xfId="0" applyNumberFormat="1" applyFont="1" applyFill="1" applyBorder="1"/>
    <xf numFmtId="4" fontId="9" fillId="0" borderId="0" xfId="0" applyNumberFormat="1" applyFont="1" applyFill="1" applyBorder="1"/>
    <xf numFmtId="4" fontId="7" fillId="2" borderId="12" xfId="0" applyNumberFormat="1" applyFont="1" applyFill="1" applyBorder="1"/>
    <xf numFmtId="4" fontId="0" fillId="2" borderId="13" xfId="0" applyNumberFormat="1" applyFill="1" applyBorder="1"/>
    <xf numFmtId="4" fontId="0" fillId="6" borderId="34" xfId="0" applyNumberFormat="1" applyFont="1" applyFill="1" applyBorder="1" applyAlignment="1">
      <alignment horizontal="center" wrapText="1"/>
    </xf>
    <xf numFmtId="4" fontId="0" fillId="6" borderId="15" xfId="0" applyNumberFormat="1" applyFont="1" applyFill="1" applyBorder="1" applyAlignment="1">
      <alignment horizontal="center" wrapText="1"/>
    </xf>
    <xf numFmtId="4" fontId="0" fillId="6" borderId="35" xfId="0" applyNumberFormat="1" applyFont="1" applyFill="1" applyBorder="1" applyAlignment="1">
      <alignment horizontal="center" wrapText="1"/>
    </xf>
    <xf numFmtId="4" fontId="0" fillId="6" borderId="36" xfId="0" applyNumberFormat="1" applyFont="1" applyFill="1" applyBorder="1" applyAlignment="1">
      <alignment horizontal="center" wrapText="1"/>
    </xf>
    <xf numFmtId="4" fontId="0" fillId="6" borderId="19" xfId="0" applyNumberFormat="1" applyFont="1" applyFill="1" applyBorder="1" applyAlignment="1">
      <alignment horizontal="center" wrapText="1"/>
    </xf>
    <xf numFmtId="4" fontId="0" fillId="6" borderId="0" xfId="0" applyNumberFormat="1" applyFont="1" applyFill="1" applyBorder="1" applyAlignment="1">
      <alignment horizontal="center" wrapText="1"/>
    </xf>
    <xf numFmtId="4" fontId="0" fillId="6" borderId="37" xfId="0" applyNumberFormat="1" applyFont="1" applyFill="1" applyBorder="1" applyAlignment="1">
      <alignment horizontal="center" wrapText="1"/>
    </xf>
    <xf numFmtId="4" fontId="0" fillId="6" borderId="21" xfId="0" applyNumberFormat="1" applyFont="1" applyFill="1" applyBorder="1" applyAlignment="1">
      <alignment horizontal="center" wrapText="1"/>
    </xf>
    <xf numFmtId="4" fontId="0" fillId="6" borderId="38" xfId="0" applyNumberFormat="1" applyFont="1" applyFill="1" applyBorder="1" applyAlignment="1">
      <alignment horizontal="center" wrapText="1"/>
    </xf>
    <xf numFmtId="4" fontId="0" fillId="8" borderId="12" xfId="0" applyNumberFormat="1" applyFill="1" applyBorder="1"/>
    <xf numFmtId="4" fontId="0" fillId="8" borderId="13" xfId="0" applyNumberFormat="1" applyFill="1" applyBorder="1"/>
    <xf numFmtId="4" fontId="1" fillId="4" borderId="4" xfId="0" applyNumberFormat="1" applyFont="1" applyFill="1" applyBorder="1"/>
    <xf numFmtId="4" fontId="1" fillId="4" borderId="11" xfId="0" applyNumberFormat="1" applyFont="1" applyFill="1" applyBorder="1"/>
    <xf numFmtId="9" fontId="0" fillId="0" borderId="24" xfId="1" applyFont="1" applyBorder="1"/>
    <xf numFmtId="4" fontId="1" fillId="4" borderId="6" xfId="0" applyNumberFormat="1" applyFont="1" applyFill="1" applyBorder="1"/>
    <xf numFmtId="4" fontId="1" fillId="4" borderId="0" xfId="0" applyNumberFormat="1" applyFont="1" applyFill="1" applyBorder="1"/>
    <xf numFmtId="4" fontId="0" fillId="0" borderId="6" xfId="0" applyNumberFormat="1" applyBorder="1"/>
    <xf numFmtId="4" fontId="0" fillId="0" borderId="0" xfId="0" applyNumberFormat="1" applyBorder="1"/>
    <xf numFmtId="4" fontId="1" fillId="6" borderId="1" xfId="0" applyNumberFormat="1" applyFont="1" applyFill="1" applyBorder="1"/>
    <xf numFmtId="4" fontId="1" fillId="6" borderId="2" xfId="0" applyNumberFormat="1" applyFont="1" applyFill="1" applyBorder="1"/>
    <xf numFmtId="4" fontId="1" fillId="6" borderId="8" xfId="0" applyNumberFormat="1" applyFont="1" applyFill="1" applyBorder="1" applyAlignment="1">
      <alignment horizontal="right" vertical="center"/>
    </xf>
    <xf numFmtId="4" fontId="1" fillId="6" borderId="9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/>
    <xf numFmtId="4" fontId="1" fillId="4" borderId="2" xfId="0" applyNumberFormat="1" applyFont="1" applyFill="1" applyBorder="1"/>
    <xf numFmtId="4" fontId="1" fillId="6" borderId="8" xfId="0" applyNumberFormat="1" applyFont="1" applyFill="1" applyBorder="1"/>
    <xf numFmtId="4" fontId="1" fillId="6" borderId="9" xfId="0" applyNumberFormat="1" applyFont="1" applyFill="1" applyBorder="1"/>
    <xf numFmtId="4" fontId="2" fillId="10" borderId="12" xfId="0" applyNumberFormat="1" applyFont="1" applyFill="1" applyBorder="1" applyAlignment="1">
      <alignment vertical="center"/>
    </xf>
    <xf numFmtId="4" fontId="2" fillId="10" borderId="39" xfId="0" applyNumberFormat="1" applyFont="1" applyFill="1" applyBorder="1" applyAlignment="1">
      <alignment vertical="center"/>
    </xf>
    <xf numFmtId="4" fontId="0" fillId="4" borderId="39" xfId="0" applyNumberFormat="1" applyFill="1" applyBorder="1"/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justify"/>
    </xf>
    <xf numFmtId="0" fontId="4" fillId="6" borderId="19" xfId="0" applyFont="1" applyFill="1" applyBorder="1" applyAlignment="1">
      <alignment horizontal="center" vertical="justify"/>
    </xf>
    <xf numFmtId="0" fontId="4" fillId="6" borderId="21" xfId="0" applyFont="1" applyFill="1" applyBorder="1" applyAlignment="1">
      <alignment horizontal="center" vertical="justify"/>
    </xf>
    <xf numFmtId="0" fontId="2" fillId="6" borderId="1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4" fontId="1" fillId="6" borderId="15" xfId="0" applyNumberFormat="1" applyFont="1" applyFill="1" applyBorder="1" applyAlignment="1">
      <alignment horizontal="center" vertical="center" wrapText="1"/>
    </xf>
    <xf numFmtId="4" fontId="1" fillId="6" borderId="19" xfId="0" applyNumberFormat="1" applyFont="1" applyFill="1" applyBorder="1" applyAlignment="1">
      <alignment horizontal="center" vertical="center" wrapText="1"/>
    </xf>
    <xf numFmtId="4" fontId="1" fillId="6" borderId="21" xfId="0" applyNumberFormat="1" applyFont="1" applyFill="1" applyBorder="1" applyAlignment="1">
      <alignment horizontal="center" vertical="center" wrapText="1"/>
    </xf>
    <xf numFmtId="4" fontId="1" fillId="6" borderId="28" xfId="0" applyNumberFormat="1" applyFont="1" applyFill="1" applyBorder="1" applyAlignment="1">
      <alignment horizontal="center" vertical="center" wrapText="1"/>
    </xf>
    <xf numFmtId="4" fontId="1" fillId="6" borderId="30" xfId="0" applyNumberFormat="1" applyFont="1" applyFill="1" applyBorder="1" applyAlignment="1">
      <alignment horizontal="center" vertical="center" wrapText="1"/>
    </xf>
    <xf numFmtId="4" fontId="1" fillId="6" borderId="32" xfId="0" applyNumberFormat="1" applyFont="1" applyFill="1" applyBorder="1" applyAlignment="1">
      <alignment horizontal="center" vertical="center" wrapText="1"/>
    </xf>
    <xf numFmtId="4" fontId="1" fillId="6" borderId="29" xfId="0" applyNumberFormat="1" applyFont="1" applyFill="1" applyBorder="1" applyAlignment="1">
      <alignment horizontal="center" vertical="center" wrapText="1"/>
    </xf>
    <xf numFmtId="4" fontId="1" fillId="6" borderId="31" xfId="0" applyNumberFormat="1" applyFont="1" applyFill="1" applyBorder="1" applyAlignment="1">
      <alignment horizontal="center" vertical="center" wrapText="1"/>
    </xf>
    <xf numFmtId="4" fontId="1" fillId="6" borderId="3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top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733425</xdr:colOff>
      <xdr:row>0</xdr:row>
      <xdr:rowOff>57150</xdr:rowOff>
    </xdr:from>
    <xdr:to>
      <xdr:col>20</xdr:col>
      <xdr:colOff>962025</xdr:colOff>
      <xdr:row>7</xdr:row>
      <xdr:rowOff>85725</xdr:rowOff>
    </xdr:to>
    <xdr:pic>
      <xdr:nvPicPr>
        <xdr:cNvPr id="1158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44700" y="57150"/>
          <a:ext cx="2324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0</xdr:row>
      <xdr:rowOff>38100</xdr:rowOff>
    </xdr:from>
    <xdr:to>
      <xdr:col>20</xdr:col>
      <xdr:colOff>657225</xdr:colOff>
      <xdr:row>7</xdr:row>
      <xdr:rowOff>66675</xdr:rowOff>
    </xdr:to>
    <xdr:pic>
      <xdr:nvPicPr>
        <xdr:cNvPr id="4115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49275" y="38100"/>
          <a:ext cx="29051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0"/>
  <sheetViews>
    <sheetView topLeftCell="A228" zoomScale="70" workbookViewId="0">
      <selection activeCell="K216" sqref="K216"/>
    </sheetView>
  </sheetViews>
  <sheetFormatPr baseColWidth="10" defaultColWidth="11.42578125" defaultRowHeight="12.75"/>
  <cols>
    <col min="1" max="1" width="2.28515625" customWidth="1"/>
    <col min="2" max="2" width="9.42578125" style="23" customWidth="1"/>
    <col min="3" max="3" width="21" customWidth="1"/>
    <col min="4" max="4" width="53.42578125" customWidth="1"/>
    <col min="5" max="5" width="15.42578125" customWidth="1"/>
    <col min="6" max="6" width="7.7109375" customWidth="1"/>
    <col min="7" max="7" width="8" customWidth="1"/>
    <col min="8" max="9" width="10.7109375" style="24" customWidth="1"/>
    <col min="10" max="10" width="11.42578125" style="24"/>
    <col min="11" max="11" width="12.140625" style="24" customWidth="1"/>
    <col min="12" max="12" width="2" style="24" customWidth="1"/>
    <col min="13" max="13" width="12.7109375" style="24" customWidth="1"/>
    <col min="14" max="14" width="1.7109375" style="25" customWidth="1"/>
    <col min="15" max="15" width="3.85546875" style="25" hidden="1" customWidth="1"/>
    <col min="16" max="16" width="18" style="25" hidden="1" customWidth="1"/>
    <col min="17" max="21" width="15.7109375" style="24" customWidth="1"/>
    <col min="22" max="22" width="5.5703125" customWidth="1"/>
  </cols>
  <sheetData>
    <row r="1" spans="1:22">
      <c r="A1" s="12"/>
      <c r="B1" s="26"/>
      <c r="C1" s="12"/>
      <c r="D1" s="27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>
      <c r="A2" s="12"/>
      <c r="B2" s="26"/>
      <c r="C2" s="12"/>
      <c r="D2" s="2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>
      <c r="A3" s="12"/>
      <c r="B3" s="26"/>
      <c r="C3" s="12"/>
      <c r="D3" s="27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>
      <c r="A4" s="12"/>
      <c r="B4" s="26"/>
      <c r="C4" s="12"/>
      <c r="D4" s="2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>
      <c r="A5" s="12"/>
      <c r="B5" s="26"/>
      <c r="C5" s="12"/>
      <c r="D5" s="2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>
      <c r="A6" s="12"/>
      <c r="B6" s="26"/>
      <c r="C6" s="27"/>
      <c r="D6" s="3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>
      <c r="A7" s="26"/>
      <c r="B7" s="29"/>
      <c r="C7" s="27"/>
      <c r="D7" s="30" t="s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2">
      <c r="A8" s="26"/>
      <c r="B8" s="29"/>
      <c r="C8" s="27"/>
      <c r="D8" s="28"/>
      <c r="H8"/>
      <c r="I8"/>
      <c r="J8"/>
      <c r="K8"/>
      <c r="L8"/>
      <c r="M8"/>
      <c r="N8" s="12"/>
      <c r="O8"/>
      <c r="P8"/>
      <c r="Q8"/>
      <c r="R8"/>
      <c r="S8"/>
      <c r="T8"/>
      <c r="U8"/>
    </row>
    <row r="9" spans="1:22">
      <c r="A9" s="26"/>
      <c r="B9" s="31"/>
      <c r="C9" s="32"/>
      <c r="D9" s="33"/>
      <c r="E9" s="20"/>
      <c r="F9" s="20"/>
      <c r="G9" s="20"/>
      <c r="H9" s="20"/>
      <c r="I9" s="20"/>
      <c r="J9" s="20"/>
      <c r="K9" s="20"/>
      <c r="L9" s="20"/>
      <c r="M9" s="20"/>
      <c r="N9" s="12"/>
      <c r="O9" s="20"/>
      <c r="P9" s="20"/>
      <c r="Q9" s="20"/>
      <c r="R9" s="20"/>
      <c r="S9" s="20"/>
      <c r="T9" s="20"/>
      <c r="U9" s="20"/>
    </row>
    <row r="10" spans="1:22">
      <c r="A10" s="26"/>
      <c r="B10" s="27" t="s">
        <v>1</v>
      </c>
      <c r="C10" s="27"/>
      <c r="D10" s="27" t="s">
        <v>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2">
      <c r="A11" s="34"/>
      <c r="B11" s="27" t="s">
        <v>3</v>
      </c>
      <c r="C11" s="27"/>
      <c r="D11" s="27" t="s">
        <v>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2">
      <c r="A12" s="34"/>
      <c r="B12" s="27" t="s">
        <v>5</v>
      </c>
      <c r="C12" s="27"/>
      <c r="D12" s="27" t="s">
        <v>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2">
      <c r="A13" s="34"/>
      <c r="B13" s="27" t="s">
        <v>7</v>
      </c>
      <c r="C13" s="27"/>
      <c r="D13" s="27" t="s">
        <v>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2">
      <c r="A14" s="34"/>
      <c r="B14" s="27" t="s">
        <v>9</v>
      </c>
      <c r="C14" s="27"/>
      <c r="D14" s="27" t="s">
        <v>10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2">
      <c r="A15" s="34"/>
      <c r="B15" s="35"/>
      <c r="C15" s="27"/>
      <c r="D15" s="28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2" ht="24.95" customHeight="1">
      <c r="A16" s="36"/>
      <c r="B16" s="37"/>
      <c r="C16" s="38" t="s">
        <v>11</v>
      </c>
      <c r="D16" s="39"/>
      <c r="E16" s="40"/>
      <c r="F16" s="39"/>
      <c r="G16" s="39"/>
      <c r="H16" s="41"/>
      <c r="I16" s="41"/>
      <c r="J16" s="40" t="s">
        <v>12</v>
      </c>
      <c r="K16" s="41"/>
      <c r="L16" s="41"/>
      <c r="M16" s="100"/>
      <c r="N16" s="100"/>
      <c r="O16" s="101"/>
      <c r="P16" s="101"/>
      <c r="Q16" s="120"/>
      <c r="R16" s="120"/>
      <c r="S16" s="120"/>
      <c r="T16" s="120"/>
      <c r="U16" s="120"/>
      <c r="V16" s="431"/>
    </row>
    <row r="17" spans="1:22">
      <c r="A17" s="36"/>
      <c r="B17" s="42"/>
      <c r="C17" s="43"/>
      <c r="D17" s="36"/>
      <c r="E17" s="36"/>
      <c r="F17" s="42"/>
      <c r="G17" s="36"/>
      <c r="H17" s="44"/>
      <c r="I17" s="44"/>
      <c r="J17" s="44"/>
      <c r="K17" s="44"/>
      <c r="L17" s="44"/>
    </row>
    <row r="18" spans="1:22" ht="18.75" customHeight="1">
      <c r="A18" s="36"/>
      <c r="B18" s="45"/>
      <c r="C18" s="46" t="s">
        <v>13</v>
      </c>
      <c r="D18" s="47"/>
      <c r="E18" s="47"/>
      <c r="F18" s="47"/>
      <c r="G18" s="47"/>
      <c r="H18" s="48"/>
      <c r="I18" s="48"/>
      <c r="J18" s="48"/>
      <c r="K18" s="48"/>
      <c r="L18" s="48"/>
      <c r="M18" s="102"/>
      <c r="N18" s="103"/>
      <c r="O18" s="104"/>
      <c r="P18" s="104"/>
      <c r="Q18" s="432" t="s">
        <v>14</v>
      </c>
      <c r="R18" s="433"/>
      <c r="S18" s="433"/>
      <c r="T18" s="433"/>
      <c r="U18" s="433"/>
    </row>
    <row r="19" spans="1:22" ht="18">
      <c r="A19" s="36"/>
      <c r="B19" s="42"/>
      <c r="C19" s="43"/>
      <c r="D19" s="36"/>
      <c r="E19" s="36"/>
      <c r="F19" s="42"/>
      <c r="G19" s="36"/>
      <c r="H19" s="44"/>
      <c r="I19" s="44"/>
      <c r="J19" s="44"/>
      <c r="K19" s="44"/>
      <c r="L19" s="105"/>
      <c r="N19" s="106"/>
    </row>
    <row r="20" spans="1:22" ht="15" customHeight="1">
      <c r="A20" s="36"/>
      <c r="B20" s="467" t="s">
        <v>15</v>
      </c>
      <c r="C20" s="470" t="s">
        <v>16</v>
      </c>
      <c r="D20" s="473" t="s">
        <v>17</v>
      </c>
      <c r="E20" s="476" t="s">
        <v>18</v>
      </c>
      <c r="F20" s="479" t="s">
        <v>19</v>
      </c>
      <c r="G20" s="482" t="s">
        <v>20</v>
      </c>
      <c r="H20" s="485" t="s">
        <v>21</v>
      </c>
      <c r="I20" s="485" t="s">
        <v>22</v>
      </c>
      <c r="J20" s="485" t="s">
        <v>23</v>
      </c>
      <c r="K20" s="488" t="s">
        <v>24</v>
      </c>
      <c r="L20" s="105"/>
      <c r="M20" s="491" t="s">
        <v>25</v>
      </c>
      <c r="N20" s="107"/>
      <c r="O20" s="108"/>
      <c r="P20" s="108"/>
      <c r="Q20" s="434"/>
      <c r="R20" s="435"/>
      <c r="S20" s="436"/>
      <c r="T20" s="435"/>
      <c r="U20" s="436"/>
    </row>
    <row r="21" spans="1:22" ht="15" customHeight="1">
      <c r="A21" s="36"/>
      <c r="B21" s="468"/>
      <c r="C21" s="471"/>
      <c r="D21" s="474"/>
      <c r="E21" s="477"/>
      <c r="F21" s="480"/>
      <c r="G21" s="483"/>
      <c r="H21" s="486"/>
      <c r="I21" s="486"/>
      <c r="J21" s="486"/>
      <c r="K21" s="489"/>
      <c r="L21" s="105"/>
      <c r="M21" s="492"/>
      <c r="N21" s="107"/>
      <c r="O21" s="108"/>
      <c r="P21" s="108"/>
      <c r="Q21" s="437"/>
      <c r="R21" s="438"/>
      <c r="S21" s="439"/>
      <c r="T21" s="438"/>
      <c r="U21" s="439"/>
    </row>
    <row r="22" spans="1:22" ht="21" customHeight="1">
      <c r="A22" s="36"/>
      <c r="B22" s="469"/>
      <c r="C22" s="472"/>
      <c r="D22" s="475"/>
      <c r="E22" s="478"/>
      <c r="F22" s="481"/>
      <c r="G22" s="484"/>
      <c r="H22" s="487"/>
      <c r="I22" s="487"/>
      <c r="J22" s="487"/>
      <c r="K22" s="490"/>
      <c r="L22" s="105"/>
      <c r="M22" s="493"/>
      <c r="N22" s="107"/>
      <c r="O22" s="108"/>
      <c r="P22" s="108"/>
      <c r="Q22" s="440" t="s">
        <v>26</v>
      </c>
      <c r="R22" s="441" t="s">
        <v>27</v>
      </c>
      <c r="S22" s="442" t="s">
        <v>28</v>
      </c>
      <c r="T22" s="441" t="s">
        <v>29</v>
      </c>
      <c r="U22" s="442" t="s">
        <v>30</v>
      </c>
      <c r="V22" s="12"/>
    </row>
    <row r="23" spans="1:22" ht="15" customHeight="1">
      <c r="A23" s="36"/>
      <c r="B23" s="49"/>
      <c r="C23" s="50"/>
      <c r="D23" s="49"/>
      <c r="E23" s="49"/>
      <c r="F23" s="49"/>
      <c r="G23" s="49"/>
      <c r="H23" s="51"/>
      <c r="I23" s="51"/>
      <c r="J23" s="51"/>
      <c r="K23" s="51"/>
      <c r="N23" s="106"/>
    </row>
    <row r="24" spans="1:22" ht="15" customHeight="1">
      <c r="A24" s="36"/>
      <c r="B24" s="52" t="s">
        <v>31</v>
      </c>
      <c r="C24" s="53" t="s">
        <v>32</v>
      </c>
      <c r="D24" s="54"/>
      <c r="E24" s="54"/>
      <c r="F24" s="54"/>
      <c r="G24" s="54"/>
      <c r="H24" s="55"/>
      <c r="I24" s="55"/>
      <c r="J24" s="55"/>
      <c r="K24" s="55"/>
      <c r="L24" s="109"/>
      <c r="M24" s="110"/>
      <c r="N24" s="103"/>
      <c r="O24" s="104"/>
      <c r="P24" s="104"/>
      <c r="Q24" s="443"/>
      <c r="R24" s="444"/>
      <c r="S24" s="444"/>
      <c r="T24" s="444"/>
      <c r="U24" s="444"/>
      <c r="V24" s="12"/>
    </row>
    <row r="25" spans="1:22" ht="15" customHeight="1">
      <c r="A25" s="56"/>
      <c r="B25" s="57"/>
      <c r="C25" s="50"/>
      <c r="D25" s="49"/>
      <c r="E25" s="49"/>
      <c r="F25" s="49"/>
      <c r="G25" s="49"/>
      <c r="H25" s="51"/>
      <c r="I25" s="51"/>
      <c r="J25" s="51"/>
      <c r="K25" s="51"/>
      <c r="L25" s="105"/>
      <c r="N25" s="106"/>
    </row>
    <row r="26" spans="1:22" ht="15" customHeight="1">
      <c r="A26" s="36"/>
      <c r="B26" s="58" t="s">
        <v>33</v>
      </c>
      <c r="C26" s="59" t="s">
        <v>34</v>
      </c>
      <c r="D26" s="60"/>
      <c r="E26" s="61"/>
      <c r="F26" s="62"/>
      <c r="G26" s="62"/>
      <c r="H26" s="63"/>
      <c r="I26" s="63"/>
      <c r="J26" s="63"/>
      <c r="K26" s="111">
        <f>SUM(J27:J30)</f>
        <v>0</v>
      </c>
      <c r="L26" s="105"/>
      <c r="M26" s="112">
        <f>SUM(M27:M30)</f>
        <v>0</v>
      </c>
      <c r="N26" s="113"/>
      <c r="O26" s="114"/>
      <c r="P26" s="114"/>
      <c r="Q26" s="445"/>
      <c r="R26" s="446"/>
      <c r="S26" s="446"/>
      <c r="T26" s="446"/>
      <c r="U26" s="446"/>
      <c r="V26" s="12"/>
    </row>
    <row r="27" spans="1:22" ht="15" customHeight="1">
      <c r="A27" s="36"/>
      <c r="B27" s="64" t="s">
        <v>33</v>
      </c>
      <c r="C27" s="65"/>
      <c r="D27" s="66" t="s">
        <v>35</v>
      </c>
      <c r="E27" s="67"/>
      <c r="F27" s="68"/>
      <c r="G27" s="69" t="s">
        <v>36</v>
      </c>
      <c r="H27" s="70"/>
      <c r="I27" s="70"/>
      <c r="J27" s="70">
        <f>SUM(H27*I27)</f>
        <v>0</v>
      </c>
      <c r="K27" s="84"/>
      <c r="L27" s="105"/>
      <c r="M27" s="115"/>
      <c r="N27" s="103"/>
      <c r="O27" s="104"/>
      <c r="P27" s="104"/>
      <c r="Q27" s="447"/>
      <c r="R27" s="115"/>
      <c r="S27" s="115"/>
      <c r="T27" s="115"/>
      <c r="U27" s="115"/>
      <c r="V27" s="12"/>
    </row>
    <row r="28" spans="1:22" ht="15" customHeight="1">
      <c r="A28" s="36"/>
      <c r="B28" s="64" t="s">
        <v>37</v>
      </c>
      <c r="C28" s="65"/>
      <c r="D28" s="71" t="s">
        <v>38</v>
      </c>
      <c r="E28" s="72"/>
      <c r="F28" s="73"/>
      <c r="G28" s="74" t="s">
        <v>36</v>
      </c>
      <c r="H28" s="75"/>
      <c r="I28" s="75"/>
      <c r="J28" s="75">
        <f>SUM(H28*I28)</f>
        <v>0</v>
      </c>
      <c r="K28" s="116"/>
      <c r="L28" s="105"/>
      <c r="M28" s="115"/>
      <c r="N28" s="103"/>
      <c r="O28" s="104"/>
      <c r="P28" s="104"/>
      <c r="Q28" s="115"/>
      <c r="R28" s="115"/>
      <c r="S28" s="115"/>
      <c r="T28" s="115"/>
      <c r="U28" s="115"/>
      <c r="V28" s="12"/>
    </row>
    <row r="29" spans="1:22" ht="15" customHeight="1">
      <c r="A29" s="36"/>
      <c r="B29" s="64" t="s">
        <v>39</v>
      </c>
      <c r="C29" s="65"/>
      <c r="D29" s="76" t="s">
        <v>40</v>
      </c>
      <c r="E29" s="77"/>
      <c r="F29" s="73"/>
      <c r="G29" s="78">
        <v>1</v>
      </c>
      <c r="H29" s="75"/>
      <c r="I29" s="75"/>
      <c r="J29" s="75">
        <f>SUM(H29*I29)</f>
        <v>0</v>
      </c>
      <c r="K29" s="116"/>
      <c r="L29" s="105"/>
      <c r="M29" s="115"/>
      <c r="N29" s="103"/>
      <c r="O29" s="104"/>
      <c r="P29" s="104"/>
      <c r="Q29" s="115"/>
      <c r="R29" s="115"/>
      <c r="S29" s="115"/>
      <c r="T29" s="115"/>
      <c r="U29" s="115"/>
      <c r="V29" s="12"/>
    </row>
    <row r="30" spans="1:22" ht="15" customHeight="1">
      <c r="A30" s="36"/>
      <c r="B30" s="64" t="s">
        <v>41</v>
      </c>
      <c r="C30" s="65"/>
      <c r="D30" s="76" t="s">
        <v>42</v>
      </c>
      <c r="E30" s="77"/>
      <c r="F30" s="73"/>
      <c r="G30" s="78" t="s">
        <v>36</v>
      </c>
      <c r="H30" s="75"/>
      <c r="I30" s="75"/>
      <c r="J30" s="75">
        <f>SUM(H30*I30)</f>
        <v>0</v>
      </c>
      <c r="K30" s="70"/>
      <c r="L30" s="105"/>
      <c r="M30" s="115"/>
      <c r="N30" s="103"/>
      <c r="O30" s="104"/>
      <c r="P30" s="104"/>
      <c r="Q30" s="115"/>
      <c r="R30" s="115"/>
      <c r="S30" s="115"/>
      <c r="T30" s="115"/>
      <c r="U30" s="115"/>
      <c r="V30" s="12"/>
    </row>
    <row r="31" spans="1:22" ht="15" customHeight="1">
      <c r="A31" s="36"/>
      <c r="B31" s="58" t="s">
        <v>43</v>
      </c>
      <c r="C31" s="59" t="s">
        <v>44</v>
      </c>
      <c r="D31" s="61"/>
      <c r="E31" s="61"/>
      <c r="F31" s="62"/>
      <c r="G31" s="62"/>
      <c r="H31" s="63"/>
      <c r="I31" s="63"/>
      <c r="J31" s="63"/>
      <c r="K31" s="111">
        <f>SUM(J32:J40)</f>
        <v>0</v>
      </c>
      <c r="L31" s="105"/>
      <c r="M31" s="112">
        <f>SUM(M32:M40)</f>
        <v>0</v>
      </c>
      <c r="N31" s="113"/>
      <c r="O31" s="114"/>
      <c r="P31" s="114"/>
      <c r="Q31" s="448"/>
      <c r="R31" s="449"/>
      <c r="S31" s="449"/>
      <c r="T31" s="449"/>
      <c r="U31" s="449"/>
    </row>
    <row r="32" spans="1:22" ht="15" customHeight="1">
      <c r="A32" s="36"/>
      <c r="B32" s="64" t="s">
        <v>45</v>
      </c>
      <c r="C32" s="65"/>
      <c r="D32" s="66" t="s">
        <v>46</v>
      </c>
      <c r="E32" s="67"/>
      <c r="F32" s="68"/>
      <c r="G32" s="69" t="s">
        <v>47</v>
      </c>
      <c r="H32" s="70"/>
      <c r="I32" s="70"/>
      <c r="J32" s="70">
        <f t="shared" ref="J32:J40" si="0">SUM(H32*I32)</f>
        <v>0</v>
      </c>
      <c r="K32" s="84"/>
      <c r="L32" s="105"/>
      <c r="M32" s="115"/>
      <c r="N32" s="103"/>
      <c r="O32" s="104"/>
      <c r="P32" s="104"/>
      <c r="Q32" s="115"/>
      <c r="R32" s="115"/>
      <c r="S32" s="115"/>
      <c r="T32" s="115"/>
      <c r="U32" s="115"/>
    </row>
    <row r="33" spans="1:21" ht="15" customHeight="1">
      <c r="A33" s="79"/>
      <c r="B33" s="64" t="s">
        <v>48</v>
      </c>
      <c r="C33" s="65"/>
      <c r="D33" s="76" t="s">
        <v>49</v>
      </c>
      <c r="E33" s="77"/>
      <c r="F33" s="73"/>
      <c r="G33" s="78" t="s">
        <v>47</v>
      </c>
      <c r="H33" s="75"/>
      <c r="I33" s="75"/>
      <c r="J33" s="75">
        <f t="shared" si="0"/>
        <v>0</v>
      </c>
      <c r="K33" s="116"/>
      <c r="L33" s="105"/>
      <c r="M33" s="115"/>
      <c r="N33" s="103"/>
      <c r="O33" s="104"/>
      <c r="P33" s="104"/>
      <c r="Q33" s="115"/>
      <c r="R33" s="115"/>
      <c r="S33" s="115"/>
      <c r="T33" s="115"/>
      <c r="U33" s="115"/>
    </row>
    <row r="34" spans="1:21" ht="15" customHeight="1">
      <c r="A34" s="79"/>
      <c r="B34" s="64" t="s">
        <v>50</v>
      </c>
      <c r="C34" s="65"/>
      <c r="D34" s="76" t="s">
        <v>51</v>
      </c>
      <c r="E34" s="77"/>
      <c r="F34" s="73"/>
      <c r="G34" s="78" t="s">
        <v>47</v>
      </c>
      <c r="H34" s="75"/>
      <c r="I34" s="75"/>
      <c r="J34" s="75">
        <f t="shared" si="0"/>
        <v>0</v>
      </c>
      <c r="K34" s="116"/>
      <c r="L34" s="105"/>
      <c r="M34" s="115"/>
      <c r="N34" s="103"/>
      <c r="O34" s="104"/>
      <c r="P34" s="104"/>
      <c r="Q34" s="115"/>
      <c r="R34" s="115"/>
      <c r="S34" s="115"/>
      <c r="T34" s="115"/>
      <c r="U34" s="115"/>
    </row>
    <row r="35" spans="1:21" ht="15" customHeight="1">
      <c r="A35" s="79"/>
      <c r="B35" s="64" t="s">
        <v>52</v>
      </c>
      <c r="C35" s="65"/>
      <c r="D35" s="76" t="s">
        <v>53</v>
      </c>
      <c r="E35" s="77"/>
      <c r="F35" s="73"/>
      <c r="G35" s="78" t="s">
        <v>54</v>
      </c>
      <c r="H35" s="75"/>
      <c r="I35" s="75"/>
      <c r="J35" s="75">
        <f t="shared" si="0"/>
        <v>0</v>
      </c>
      <c r="K35" s="116"/>
      <c r="L35" s="105"/>
      <c r="M35" s="115"/>
      <c r="N35" s="103"/>
      <c r="O35" s="104"/>
      <c r="P35" s="104"/>
      <c r="Q35" s="115"/>
      <c r="R35" s="115"/>
      <c r="S35" s="115"/>
      <c r="T35" s="115"/>
      <c r="U35" s="115"/>
    </row>
    <row r="36" spans="1:21" ht="15" customHeight="1">
      <c r="A36" s="79"/>
      <c r="B36" s="64" t="s">
        <v>55</v>
      </c>
      <c r="C36" s="65"/>
      <c r="D36" s="76" t="s">
        <v>56</v>
      </c>
      <c r="E36" s="77"/>
      <c r="F36" s="73"/>
      <c r="G36" s="78" t="s">
        <v>47</v>
      </c>
      <c r="H36" s="75"/>
      <c r="I36" s="75"/>
      <c r="J36" s="75">
        <f t="shared" si="0"/>
        <v>0</v>
      </c>
      <c r="K36" s="116"/>
      <c r="L36" s="105"/>
      <c r="M36" s="115"/>
      <c r="N36" s="103"/>
      <c r="O36" s="104"/>
      <c r="P36" s="104"/>
      <c r="Q36" s="115"/>
      <c r="R36" s="115"/>
      <c r="S36" s="115"/>
      <c r="T36" s="115"/>
      <c r="U36" s="115"/>
    </row>
    <row r="37" spans="1:21" ht="15" customHeight="1">
      <c r="A37" s="79"/>
      <c r="B37" s="64" t="s">
        <v>57</v>
      </c>
      <c r="C37" s="65"/>
      <c r="D37" s="76" t="s">
        <v>58</v>
      </c>
      <c r="E37" s="77"/>
      <c r="F37" s="73"/>
      <c r="G37" s="78" t="s">
        <v>54</v>
      </c>
      <c r="H37" s="75"/>
      <c r="I37" s="75"/>
      <c r="J37" s="75">
        <f t="shared" si="0"/>
        <v>0</v>
      </c>
      <c r="K37" s="116"/>
      <c r="L37" s="105"/>
      <c r="M37" s="115"/>
      <c r="N37" s="103"/>
      <c r="O37" s="104"/>
      <c r="P37" s="104"/>
      <c r="Q37" s="115"/>
      <c r="R37" s="115"/>
      <c r="S37" s="115"/>
      <c r="T37" s="115"/>
      <c r="U37" s="115"/>
    </row>
    <row r="38" spans="1:21" ht="15" customHeight="1">
      <c r="A38" s="79"/>
      <c r="B38" s="64" t="s">
        <v>59</v>
      </c>
      <c r="C38" s="65"/>
      <c r="D38" s="76" t="s">
        <v>60</v>
      </c>
      <c r="E38" s="77"/>
      <c r="F38" s="73"/>
      <c r="G38" s="78" t="s">
        <v>54</v>
      </c>
      <c r="H38" s="75"/>
      <c r="I38" s="75"/>
      <c r="J38" s="75">
        <f t="shared" si="0"/>
        <v>0</v>
      </c>
      <c r="K38" s="116"/>
      <c r="L38" s="105"/>
      <c r="M38" s="115"/>
      <c r="N38" s="103"/>
      <c r="O38" s="104"/>
      <c r="P38" s="104"/>
      <c r="Q38" s="115"/>
      <c r="R38" s="115"/>
      <c r="S38" s="115"/>
      <c r="T38" s="115"/>
      <c r="U38" s="115"/>
    </row>
    <row r="39" spans="1:21" ht="15" customHeight="1">
      <c r="A39" s="79"/>
      <c r="B39" s="64" t="s">
        <v>61</v>
      </c>
      <c r="C39" s="65"/>
      <c r="D39" s="71" t="s">
        <v>62</v>
      </c>
      <c r="E39" s="77"/>
      <c r="F39" s="73"/>
      <c r="G39" s="78" t="s">
        <v>54</v>
      </c>
      <c r="H39" s="75"/>
      <c r="I39" s="75"/>
      <c r="J39" s="75">
        <f t="shared" si="0"/>
        <v>0</v>
      </c>
      <c r="K39" s="116"/>
      <c r="L39" s="105"/>
      <c r="M39" s="115"/>
      <c r="N39" s="103"/>
      <c r="O39" s="104"/>
      <c r="P39" s="104"/>
      <c r="Q39" s="115"/>
      <c r="R39" s="115"/>
      <c r="S39" s="115"/>
      <c r="T39" s="115"/>
      <c r="U39" s="115"/>
    </row>
    <row r="40" spans="1:21" ht="15" customHeight="1">
      <c r="A40" s="79"/>
      <c r="B40" s="64" t="s">
        <v>63</v>
      </c>
      <c r="C40" s="65"/>
      <c r="D40" s="80" t="s">
        <v>64</v>
      </c>
      <c r="E40" s="81"/>
      <c r="F40" s="82"/>
      <c r="G40" s="83" t="s">
        <v>54</v>
      </c>
      <c r="H40" s="84"/>
      <c r="I40" s="84"/>
      <c r="J40" s="84">
        <f t="shared" si="0"/>
        <v>0</v>
      </c>
      <c r="K40" s="116"/>
      <c r="L40" s="105"/>
      <c r="M40" s="115"/>
      <c r="N40" s="103"/>
      <c r="O40" s="104"/>
      <c r="P40" s="104"/>
      <c r="Q40" s="115"/>
      <c r="R40" s="115"/>
      <c r="S40" s="115"/>
      <c r="T40" s="115"/>
      <c r="U40" s="115"/>
    </row>
    <row r="41" spans="1:21" ht="15" customHeight="1">
      <c r="A41" s="36"/>
      <c r="B41" s="58" t="s">
        <v>65</v>
      </c>
      <c r="C41" s="85" t="s">
        <v>66</v>
      </c>
      <c r="D41" s="61"/>
      <c r="E41" s="61"/>
      <c r="F41" s="62"/>
      <c r="G41" s="62"/>
      <c r="H41" s="63"/>
      <c r="I41" s="63"/>
      <c r="J41" s="63"/>
      <c r="K41" s="111">
        <f>SUM(J42:J43)</f>
        <v>0</v>
      </c>
      <c r="L41" s="105"/>
      <c r="M41" s="112">
        <f>SUM(M42:M43)</f>
        <v>0</v>
      </c>
      <c r="N41" s="113"/>
      <c r="O41" s="114"/>
      <c r="P41" s="114"/>
      <c r="Q41" s="448"/>
      <c r="R41" s="449"/>
      <c r="S41" s="449"/>
      <c r="T41" s="449"/>
      <c r="U41" s="449"/>
    </row>
    <row r="42" spans="1:21" ht="15" customHeight="1">
      <c r="A42" s="36"/>
      <c r="B42" s="64" t="s">
        <v>67</v>
      </c>
      <c r="C42" s="65"/>
      <c r="D42" s="66" t="s">
        <v>68</v>
      </c>
      <c r="E42" s="67"/>
      <c r="F42" s="68"/>
      <c r="G42" s="69" t="s">
        <v>36</v>
      </c>
      <c r="H42" s="70"/>
      <c r="I42" s="70"/>
      <c r="J42" s="70">
        <f>SUM(H42*I42)</f>
        <v>0</v>
      </c>
      <c r="K42" s="84"/>
      <c r="L42" s="105"/>
      <c r="M42" s="115"/>
      <c r="N42" s="103"/>
      <c r="O42" s="104"/>
      <c r="P42" s="104"/>
      <c r="Q42" s="115"/>
      <c r="R42" s="115"/>
      <c r="S42" s="115"/>
      <c r="T42" s="115"/>
      <c r="U42" s="115"/>
    </row>
    <row r="43" spans="1:21" ht="15" customHeight="1">
      <c r="A43" s="36"/>
      <c r="B43" s="64" t="s">
        <v>69</v>
      </c>
      <c r="C43" s="65"/>
      <c r="D43" s="86" t="s">
        <v>70</v>
      </c>
      <c r="E43" s="86"/>
      <c r="F43" s="78"/>
      <c r="G43" s="78" t="s">
        <v>36</v>
      </c>
      <c r="H43" s="75"/>
      <c r="I43" s="75"/>
      <c r="J43" s="70">
        <f>SUM(H43*I43)</f>
        <v>0</v>
      </c>
      <c r="K43" s="117"/>
      <c r="L43" s="105"/>
      <c r="M43" s="115"/>
      <c r="N43" s="103"/>
      <c r="O43" s="104"/>
      <c r="P43" s="104"/>
      <c r="Q43" s="115"/>
      <c r="R43" s="115"/>
      <c r="S43" s="115"/>
      <c r="T43" s="115"/>
      <c r="U43" s="115"/>
    </row>
    <row r="44" spans="1:21" ht="15" customHeight="1">
      <c r="A44" s="36"/>
      <c r="B44" s="58" t="s">
        <v>71</v>
      </c>
      <c r="C44" s="59" t="s">
        <v>72</v>
      </c>
      <c r="D44" s="61"/>
      <c r="E44" s="87" t="str">
        <f>+$E$20</f>
        <v>DIMENSIÓN ESPESOR MARCAS Y MODELOS</v>
      </c>
      <c r="F44" s="62"/>
      <c r="G44" s="62"/>
      <c r="H44" s="63"/>
      <c r="I44" s="63"/>
      <c r="J44" s="63"/>
      <c r="K44" s="111">
        <f>SUM(J45:J52)</f>
        <v>0</v>
      </c>
      <c r="L44" s="105"/>
      <c r="M44" s="112">
        <f>SUM(M45:M52)</f>
        <v>0</v>
      </c>
      <c r="N44" s="113"/>
      <c r="O44" s="114"/>
      <c r="P44" s="114"/>
      <c r="Q44" s="448"/>
      <c r="R44" s="449"/>
      <c r="S44" s="449"/>
      <c r="T44" s="449"/>
      <c r="U44" s="449"/>
    </row>
    <row r="45" spans="1:21" ht="15" customHeight="1">
      <c r="A45" s="36"/>
      <c r="B45" s="64" t="s">
        <v>73</v>
      </c>
      <c r="C45" s="88" t="s">
        <v>74</v>
      </c>
      <c r="D45" s="66" t="s">
        <v>75</v>
      </c>
      <c r="E45" s="67"/>
      <c r="F45" s="68"/>
      <c r="G45" s="89" t="s">
        <v>54</v>
      </c>
      <c r="H45" s="75"/>
      <c r="I45" s="75"/>
      <c r="J45" s="75">
        <f>SUM(H45*I45)</f>
        <v>0</v>
      </c>
      <c r="K45" s="118"/>
      <c r="L45" s="105"/>
      <c r="M45" s="115"/>
      <c r="N45" s="103"/>
      <c r="O45" s="104"/>
      <c r="P45" s="104"/>
      <c r="Q45" s="115"/>
      <c r="R45" s="115"/>
      <c r="S45" s="115"/>
      <c r="T45" s="115"/>
      <c r="U45" s="115"/>
    </row>
    <row r="46" spans="1:21" ht="15" customHeight="1">
      <c r="A46" s="36"/>
      <c r="B46" s="64" t="s">
        <v>76</v>
      </c>
      <c r="C46" s="88"/>
      <c r="D46" s="66" t="s">
        <v>77</v>
      </c>
      <c r="E46" s="67"/>
      <c r="F46" s="68"/>
      <c r="G46" s="89" t="s">
        <v>54</v>
      </c>
      <c r="H46" s="75"/>
      <c r="I46" s="75"/>
      <c r="J46" s="75">
        <f>SUM(H46*I46)</f>
        <v>0</v>
      </c>
      <c r="K46" s="118"/>
      <c r="L46" s="105"/>
      <c r="M46" s="115"/>
      <c r="N46" s="103"/>
      <c r="O46" s="104"/>
      <c r="P46" s="104"/>
      <c r="Q46" s="115"/>
      <c r="R46" s="115"/>
      <c r="S46" s="115"/>
      <c r="T46" s="115"/>
      <c r="U46" s="115"/>
    </row>
    <row r="47" spans="1:21" ht="15" customHeight="1">
      <c r="A47" s="36"/>
      <c r="B47" s="64" t="s">
        <v>78</v>
      </c>
      <c r="C47" s="65"/>
      <c r="D47" s="76" t="s">
        <v>79</v>
      </c>
      <c r="E47" s="77"/>
      <c r="F47" s="73"/>
      <c r="G47" s="90" t="s">
        <v>54</v>
      </c>
      <c r="H47" s="75"/>
      <c r="I47" s="75"/>
      <c r="J47" s="75">
        <f>SUM(H47*I47)</f>
        <v>0</v>
      </c>
      <c r="K47" s="118"/>
      <c r="L47" s="105"/>
      <c r="M47" s="115"/>
      <c r="N47" s="103"/>
      <c r="O47" s="104"/>
      <c r="P47" s="104"/>
      <c r="Q47" s="115"/>
      <c r="R47" s="115"/>
      <c r="S47" s="115"/>
      <c r="T47" s="115"/>
      <c r="U47" s="115"/>
    </row>
    <row r="48" spans="1:21" ht="15" customHeight="1">
      <c r="A48" s="36"/>
      <c r="B48" s="64" t="s">
        <v>80</v>
      </c>
      <c r="C48" s="65"/>
      <c r="D48" s="76" t="s">
        <v>81</v>
      </c>
      <c r="E48" s="77"/>
      <c r="F48" s="73"/>
      <c r="G48" s="90" t="s">
        <v>54</v>
      </c>
      <c r="H48" s="75"/>
      <c r="I48" s="75"/>
      <c r="J48" s="75">
        <f>SUM(H48*I48)</f>
        <v>0</v>
      </c>
      <c r="K48" s="118"/>
      <c r="L48" s="105"/>
      <c r="M48" s="115"/>
      <c r="N48" s="103"/>
      <c r="O48" s="104"/>
      <c r="P48" s="104"/>
      <c r="Q48" s="115"/>
      <c r="R48" s="115"/>
      <c r="S48" s="115"/>
      <c r="T48" s="115"/>
      <c r="U48" s="115"/>
    </row>
    <row r="49" spans="1:21" ht="15" customHeight="1">
      <c r="A49" s="56"/>
      <c r="B49" s="91" t="s">
        <v>82</v>
      </c>
      <c r="C49" s="80" t="s">
        <v>83</v>
      </c>
      <c r="D49" s="71" t="s">
        <v>84</v>
      </c>
      <c r="E49" s="92"/>
      <c r="F49" s="93"/>
      <c r="G49" s="93"/>
      <c r="H49" s="75"/>
      <c r="I49" s="75"/>
      <c r="J49" s="75"/>
      <c r="K49" s="118"/>
      <c r="L49" s="105"/>
      <c r="M49" s="115"/>
      <c r="N49" s="103"/>
      <c r="O49" s="104"/>
      <c r="P49" s="104"/>
      <c r="Q49" s="115"/>
      <c r="R49" s="115"/>
      <c r="S49" s="115"/>
      <c r="T49" s="115"/>
      <c r="U49" s="115"/>
    </row>
    <row r="50" spans="1:21" ht="15" customHeight="1">
      <c r="A50" s="56"/>
      <c r="B50" s="64" t="s">
        <v>85</v>
      </c>
      <c r="C50" s="65"/>
      <c r="D50" s="94" t="s">
        <v>86</v>
      </c>
      <c r="E50" s="95"/>
      <c r="F50" s="68"/>
      <c r="G50" s="89" t="s">
        <v>54</v>
      </c>
      <c r="H50" s="75"/>
      <c r="I50" s="75"/>
      <c r="J50" s="75">
        <f>SUM(H50*I50)</f>
        <v>0</v>
      </c>
      <c r="K50" s="118"/>
      <c r="L50" s="105"/>
      <c r="M50" s="115"/>
      <c r="N50" s="103"/>
      <c r="O50" s="104"/>
      <c r="P50" s="104"/>
      <c r="Q50" s="115"/>
      <c r="R50" s="115"/>
      <c r="S50" s="115"/>
      <c r="T50" s="115"/>
      <c r="U50" s="115"/>
    </row>
    <row r="51" spans="1:21" ht="15" customHeight="1">
      <c r="A51" s="56"/>
      <c r="B51" s="64" t="s">
        <v>87</v>
      </c>
      <c r="C51" s="65"/>
      <c r="D51" s="71" t="s">
        <v>88</v>
      </c>
      <c r="E51" s="95"/>
      <c r="F51" s="73"/>
      <c r="G51" s="89" t="s">
        <v>54</v>
      </c>
      <c r="H51" s="75"/>
      <c r="I51" s="75"/>
      <c r="J51" s="75">
        <f>SUM(H51*I51)</f>
        <v>0</v>
      </c>
      <c r="K51" s="118"/>
      <c r="L51" s="105"/>
      <c r="M51" s="115"/>
      <c r="N51" s="103"/>
      <c r="O51" s="104"/>
      <c r="P51" s="104"/>
      <c r="Q51" s="115"/>
      <c r="R51" s="115"/>
      <c r="S51" s="115"/>
      <c r="T51" s="115"/>
      <c r="U51" s="115"/>
    </row>
    <row r="52" spans="1:21" ht="15" customHeight="1">
      <c r="A52" s="36"/>
      <c r="B52" s="64" t="s">
        <v>89</v>
      </c>
      <c r="C52" s="65"/>
      <c r="D52" s="95" t="s">
        <v>90</v>
      </c>
      <c r="E52" s="92"/>
      <c r="F52" s="93"/>
      <c r="G52" s="89" t="s">
        <v>54</v>
      </c>
      <c r="H52" s="75"/>
      <c r="I52" s="75"/>
      <c r="J52" s="75">
        <f>SUM(H52*I52)</f>
        <v>0</v>
      </c>
      <c r="K52" s="118"/>
      <c r="L52" s="105"/>
      <c r="M52" s="115"/>
      <c r="N52" s="103"/>
      <c r="O52" s="104"/>
      <c r="P52" s="104"/>
      <c r="Q52" s="115"/>
      <c r="R52" s="115"/>
      <c r="S52" s="115"/>
      <c r="T52" s="115"/>
      <c r="U52" s="115"/>
    </row>
    <row r="53" spans="1:21" ht="15" customHeight="1">
      <c r="A53" s="36"/>
      <c r="B53" s="58" t="s">
        <v>91</v>
      </c>
      <c r="C53" s="85" t="s">
        <v>92</v>
      </c>
      <c r="D53" s="61"/>
      <c r="E53" s="61"/>
      <c r="F53" s="62"/>
      <c r="G53" s="62"/>
      <c r="H53" s="63"/>
      <c r="I53" s="63"/>
      <c r="J53" s="63"/>
      <c r="K53" s="111">
        <f>SUM(J54:J55)</f>
        <v>0</v>
      </c>
      <c r="L53" s="105"/>
      <c r="M53" s="112">
        <f>SUM(M54:M55)</f>
        <v>0</v>
      </c>
      <c r="N53" s="113"/>
      <c r="O53" s="114"/>
      <c r="P53" s="114"/>
      <c r="Q53" s="448"/>
      <c r="R53" s="449"/>
      <c r="S53" s="449"/>
      <c r="T53" s="449"/>
      <c r="U53" s="449"/>
    </row>
    <row r="54" spans="1:21" ht="15" customHeight="1">
      <c r="A54" s="36"/>
      <c r="B54" s="64" t="s">
        <v>93</v>
      </c>
      <c r="C54" s="65"/>
      <c r="D54" s="66" t="s">
        <v>94</v>
      </c>
      <c r="E54" s="67"/>
      <c r="F54" s="68"/>
      <c r="G54" s="69" t="s">
        <v>54</v>
      </c>
      <c r="H54" s="70"/>
      <c r="I54" s="70"/>
      <c r="J54" s="70">
        <f>SUM(H54*I54)</f>
        <v>0</v>
      </c>
      <c r="K54" s="84"/>
      <c r="L54" s="105"/>
      <c r="M54" s="115"/>
      <c r="N54" s="103"/>
      <c r="O54" s="104"/>
      <c r="P54" s="104"/>
      <c r="Q54" s="115"/>
      <c r="R54" s="115"/>
      <c r="S54" s="115"/>
      <c r="T54" s="115"/>
      <c r="U54" s="115"/>
    </row>
    <row r="55" spans="1:21" ht="15" customHeight="1">
      <c r="A55" s="36"/>
      <c r="B55" s="64" t="s">
        <v>95</v>
      </c>
      <c r="C55" s="65"/>
      <c r="D55" s="76" t="s">
        <v>96</v>
      </c>
      <c r="E55" s="77"/>
      <c r="F55" s="73"/>
      <c r="G55" s="78" t="s">
        <v>54</v>
      </c>
      <c r="H55" s="75"/>
      <c r="I55" s="75"/>
      <c r="J55" s="75">
        <f>SUM(H55*I55)</f>
        <v>0</v>
      </c>
      <c r="K55" s="116"/>
      <c r="L55" s="105"/>
      <c r="M55" s="115"/>
      <c r="N55" s="103"/>
      <c r="O55" s="104"/>
      <c r="P55" s="104"/>
      <c r="Q55" s="115"/>
      <c r="R55" s="115"/>
      <c r="S55" s="115"/>
      <c r="T55" s="115"/>
      <c r="U55" s="115"/>
    </row>
    <row r="56" spans="1:21" ht="15" customHeight="1">
      <c r="A56" s="36"/>
      <c r="B56" s="58" t="s">
        <v>97</v>
      </c>
      <c r="C56" s="85" t="s">
        <v>98</v>
      </c>
      <c r="D56" s="61"/>
      <c r="E56" s="61"/>
      <c r="F56" s="62"/>
      <c r="G56" s="62"/>
      <c r="H56" s="63"/>
      <c r="I56" s="63"/>
      <c r="J56" s="63"/>
      <c r="K56" s="111">
        <f>SUM(J57:J60)</f>
        <v>0</v>
      </c>
      <c r="L56" s="105"/>
      <c r="M56" s="112">
        <f>SUM(M57:M60)</f>
        <v>0</v>
      </c>
      <c r="N56" s="113"/>
      <c r="O56" s="114"/>
      <c r="P56" s="114"/>
      <c r="Q56" s="448"/>
      <c r="R56" s="449"/>
      <c r="S56" s="449"/>
      <c r="T56" s="449"/>
      <c r="U56" s="449"/>
    </row>
    <row r="57" spans="1:21" ht="15" customHeight="1">
      <c r="A57" s="36"/>
      <c r="B57" s="64" t="s">
        <v>99</v>
      </c>
      <c r="C57" s="65"/>
      <c r="D57" s="94" t="s">
        <v>100</v>
      </c>
      <c r="E57" s="67"/>
      <c r="F57" s="68"/>
      <c r="G57" s="69" t="s">
        <v>54</v>
      </c>
      <c r="H57" s="70"/>
      <c r="I57" s="70"/>
      <c r="J57" s="70">
        <f>SUM(H57*I57)</f>
        <v>0</v>
      </c>
      <c r="K57" s="84"/>
      <c r="L57" s="105"/>
      <c r="M57" s="115"/>
      <c r="N57" s="103"/>
      <c r="O57" s="104"/>
      <c r="P57" s="104"/>
      <c r="Q57" s="115"/>
      <c r="R57" s="115"/>
      <c r="S57" s="115"/>
      <c r="T57" s="115"/>
      <c r="U57" s="115"/>
    </row>
    <row r="58" spans="1:21" ht="15" customHeight="1">
      <c r="A58" s="36"/>
      <c r="B58" s="64" t="s">
        <v>101</v>
      </c>
      <c r="C58" s="65"/>
      <c r="D58" s="76" t="s">
        <v>102</v>
      </c>
      <c r="E58" s="77"/>
      <c r="F58" s="73"/>
      <c r="G58" s="78" t="s">
        <v>54</v>
      </c>
      <c r="H58" s="75"/>
      <c r="I58" s="75"/>
      <c r="J58" s="75">
        <f>SUM(H58*I58)</f>
        <v>0</v>
      </c>
      <c r="K58" s="116"/>
      <c r="L58" s="105"/>
      <c r="M58" s="115"/>
      <c r="N58" s="103"/>
      <c r="O58" s="104"/>
      <c r="P58" s="104"/>
      <c r="Q58" s="115"/>
      <c r="R58" s="115"/>
      <c r="S58" s="115"/>
      <c r="T58" s="115"/>
      <c r="U58" s="115"/>
    </row>
    <row r="59" spans="1:21" ht="15" customHeight="1">
      <c r="A59" s="36"/>
      <c r="B59" s="64" t="s">
        <v>103</v>
      </c>
      <c r="C59" s="65"/>
      <c r="D59" s="71" t="s">
        <v>104</v>
      </c>
      <c r="E59" s="72"/>
      <c r="F59" s="73"/>
      <c r="G59" s="78" t="s">
        <v>54</v>
      </c>
      <c r="H59" s="75"/>
      <c r="I59" s="75"/>
      <c r="J59" s="75">
        <f>SUM(H59*I59)</f>
        <v>0</v>
      </c>
      <c r="K59" s="116"/>
      <c r="L59" s="105"/>
      <c r="M59" s="115"/>
      <c r="N59" s="103"/>
      <c r="O59" s="104"/>
      <c r="P59" s="104"/>
      <c r="Q59" s="115"/>
      <c r="R59" s="115"/>
      <c r="S59" s="115"/>
      <c r="T59" s="115"/>
      <c r="U59" s="115"/>
    </row>
    <row r="60" spans="1:21" ht="15" customHeight="1">
      <c r="A60" s="36"/>
      <c r="B60" s="64" t="s">
        <v>105</v>
      </c>
      <c r="C60" s="65"/>
      <c r="D60" s="71" t="s">
        <v>106</v>
      </c>
      <c r="E60" s="77"/>
      <c r="F60" s="73"/>
      <c r="G60" s="78" t="s">
        <v>54</v>
      </c>
      <c r="H60" s="75"/>
      <c r="I60" s="75"/>
      <c r="J60" s="75">
        <f>SUM(H60*I60)</f>
        <v>0</v>
      </c>
      <c r="K60" s="116"/>
      <c r="L60" s="105"/>
      <c r="M60" s="115"/>
      <c r="N60" s="103"/>
      <c r="O60" s="104"/>
      <c r="P60" s="104"/>
      <c r="Q60" s="115"/>
      <c r="R60" s="115"/>
      <c r="S60" s="115"/>
      <c r="T60" s="115"/>
      <c r="U60" s="115"/>
    </row>
    <row r="61" spans="1:21" ht="15" customHeight="1">
      <c r="A61" s="36"/>
      <c r="B61" s="58" t="s">
        <v>107</v>
      </c>
      <c r="C61" s="85" t="s">
        <v>108</v>
      </c>
      <c r="D61" s="61"/>
      <c r="E61" s="61"/>
      <c r="F61" s="62"/>
      <c r="G61" s="62"/>
      <c r="H61" s="63"/>
      <c r="I61" s="63"/>
      <c r="J61" s="63"/>
      <c r="K61" s="111">
        <f>SUM(J62:J62)</f>
        <v>0</v>
      </c>
      <c r="L61" s="105"/>
      <c r="M61" s="112">
        <f>SUM(M62:M62)</f>
        <v>0</v>
      </c>
      <c r="N61" s="113"/>
      <c r="O61" s="114"/>
      <c r="P61" s="114"/>
      <c r="Q61" s="448"/>
      <c r="R61" s="449"/>
      <c r="S61" s="449"/>
      <c r="T61" s="449"/>
      <c r="U61" s="449"/>
    </row>
    <row r="62" spans="1:21" ht="15" customHeight="1">
      <c r="A62" s="36"/>
      <c r="B62" s="64" t="s">
        <v>109</v>
      </c>
      <c r="C62" s="65" t="s">
        <v>110</v>
      </c>
      <c r="D62" s="76" t="s">
        <v>111</v>
      </c>
      <c r="E62" s="77"/>
      <c r="F62" s="73"/>
      <c r="G62" s="78" t="s">
        <v>54</v>
      </c>
      <c r="H62" s="75"/>
      <c r="I62" s="75"/>
      <c r="J62" s="75">
        <f>SUM(H62*I62)</f>
        <v>0</v>
      </c>
      <c r="K62" s="116"/>
      <c r="L62" s="105"/>
      <c r="M62" s="115"/>
      <c r="N62" s="103"/>
      <c r="O62" s="104"/>
      <c r="P62" s="104"/>
      <c r="Q62" s="115"/>
      <c r="R62" s="115"/>
      <c r="S62" s="115"/>
      <c r="T62" s="115"/>
      <c r="U62" s="115"/>
    </row>
    <row r="63" spans="1:21" ht="15" customHeight="1">
      <c r="A63" s="36"/>
      <c r="B63" s="58" t="s">
        <v>112</v>
      </c>
      <c r="C63" s="96" t="s">
        <v>113</v>
      </c>
      <c r="D63" s="61"/>
      <c r="E63" s="87" t="str">
        <f>+$E$20</f>
        <v>DIMENSIÓN ESPESOR MARCAS Y MODELOS</v>
      </c>
      <c r="F63" s="62"/>
      <c r="G63" s="62"/>
      <c r="H63" s="63"/>
      <c r="I63" s="63"/>
      <c r="J63" s="63"/>
      <c r="K63" s="111">
        <f>SUM(J64:J77)</f>
        <v>0</v>
      </c>
      <c r="L63" s="105"/>
      <c r="M63" s="112">
        <f>SUM(M64:M77)</f>
        <v>0</v>
      </c>
      <c r="N63" s="113"/>
      <c r="O63" s="114"/>
      <c r="P63" s="114"/>
      <c r="Q63" s="448"/>
      <c r="R63" s="449"/>
      <c r="S63" s="449"/>
      <c r="T63" s="449"/>
      <c r="U63" s="449"/>
    </row>
    <row r="64" spans="1:21" ht="15" customHeight="1">
      <c r="A64" s="36"/>
      <c r="B64" s="97" t="s">
        <v>114</v>
      </c>
      <c r="C64" s="98" t="s">
        <v>115</v>
      </c>
      <c r="D64" s="99" t="s">
        <v>116</v>
      </c>
      <c r="E64" s="99"/>
      <c r="F64" s="78"/>
      <c r="G64" s="78" t="s">
        <v>54</v>
      </c>
      <c r="H64" s="75"/>
      <c r="I64" s="75"/>
      <c r="J64" s="75">
        <f t="shared" ref="J64:J70" si="1">SUM(H64*I64)</f>
        <v>0</v>
      </c>
      <c r="K64" s="116"/>
      <c r="L64" s="105"/>
      <c r="M64" s="115"/>
      <c r="N64" s="103"/>
      <c r="O64" s="104"/>
      <c r="P64" s="104"/>
      <c r="Q64" s="115"/>
      <c r="R64" s="115"/>
      <c r="S64" s="115"/>
      <c r="T64" s="115"/>
      <c r="U64" s="115"/>
    </row>
    <row r="65" spans="1:21" ht="15" customHeight="1">
      <c r="A65" s="36"/>
      <c r="B65" s="97" t="s">
        <v>117</v>
      </c>
      <c r="C65" s="98" t="s">
        <v>118</v>
      </c>
      <c r="D65" s="95" t="s">
        <v>119</v>
      </c>
      <c r="E65" s="95"/>
      <c r="F65" s="78"/>
      <c r="G65" s="78" t="s">
        <v>54</v>
      </c>
      <c r="H65" s="75"/>
      <c r="I65" s="75"/>
      <c r="J65" s="75">
        <f t="shared" si="1"/>
        <v>0</v>
      </c>
      <c r="K65" s="116"/>
      <c r="L65" s="105"/>
      <c r="M65" s="115"/>
      <c r="N65" s="103"/>
      <c r="O65" s="104"/>
      <c r="P65" s="104"/>
      <c r="Q65" s="115"/>
      <c r="R65" s="115"/>
      <c r="S65" s="115"/>
      <c r="T65" s="115"/>
      <c r="U65" s="115"/>
    </row>
    <row r="66" spans="1:21" ht="15" customHeight="1">
      <c r="A66" s="36"/>
      <c r="B66" s="97" t="s">
        <v>120</v>
      </c>
      <c r="C66" s="151"/>
      <c r="D66" s="71" t="s">
        <v>121</v>
      </c>
      <c r="E66" s="72"/>
      <c r="F66" s="73"/>
      <c r="G66" s="78" t="s">
        <v>54</v>
      </c>
      <c r="H66" s="75"/>
      <c r="I66" s="75"/>
      <c r="J66" s="75">
        <f t="shared" si="1"/>
        <v>0</v>
      </c>
      <c r="K66" s="116"/>
      <c r="L66" s="105"/>
      <c r="M66" s="115"/>
      <c r="N66" s="103"/>
      <c r="O66" s="104"/>
      <c r="P66" s="104"/>
      <c r="Q66" s="115"/>
      <c r="R66" s="115"/>
      <c r="S66" s="115"/>
      <c r="T66" s="115"/>
      <c r="U66" s="115"/>
    </row>
    <row r="67" spans="1:21" ht="15" customHeight="1">
      <c r="A67" s="79"/>
      <c r="B67" s="97" t="s">
        <v>122</v>
      </c>
      <c r="C67" s="98" t="s">
        <v>123</v>
      </c>
      <c r="D67" s="152" t="s">
        <v>124</v>
      </c>
      <c r="E67" s="152"/>
      <c r="F67" s="78"/>
      <c r="G67" s="78" t="s">
        <v>54</v>
      </c>
      <c r="H67" s="75"/>
      <c r="I67" s="75"/>
      <c r="J67" s="75">
        <f t="shared" si="1"/>
        <v>0</v>
      </c>
      <c r="K67" s="116"/>
      <c r="L67" s="105"/>
      <c r="M67" s="115"/>
      <c r="N67" s="103"/>
      <c r="O67" s="104"/>
      <c r="P67" s="104"/>
      <c r="Q67" s="115"/>
      <c r="R67" s="115"/>
      <c r="S67" s="115"/>
      <c r="T67" s="115"/>
      <c r="U67" s="115"/>
    </row>
    <row r="68" spans="1:21" ht="15" customHeight="1">
      <c r="A68" s="79"/>
      <c r="B68" s="97" t="s">
        <v>125</v>
      </c>
      <c r="C68" s="151"/>
      <c r="D68" s="71" t="s">
        <v>126</v>
      </c>
      <c r="E68" s="72"/>
      <c r="F68" s="73"/>
      <c r="G68" s="78" t="s">
        <v>54</v>
      </c>
      <c r="H68" s="75"/>
      <c r="I68" s="75"/>
      <c r="J68" s="75">
        <f t="shared" si="1"/>
        <v>0</v>
      </c>
      <c r="K68" s="116"/>
      <c r="L68" s="105"/>
      <c r="M68" s="115"/>
      <c r="N68" s="103"/>
      <c r="O68" s="104"/>
      <c r="P68" s="104"/>
      <c r="Q68" s="115"/>
      <c r="R68" s="115"/>
      <c r="S68" s="115"/>
      <c r="T68" s="115"/>
      <c r="U68" s="115"/>
    </row>
    <row r="69" spans="1:21" ht="15" customHeight="1">
      <c r="A69" s="79"/>
      <c r="B69" s="97" t="s">
        <v>127</v>
      </c>
      <c r="C69" s="151"/>
      <c r="D69" s="152" t="s">
        <v>128</v>
      </c>
      <c r="E69" s="152"/>
      <c r="F69" s="78"/>
      <c r="G69" s="78" t="s">
        <v>129</v>
      </c>
      <c r="H69" s="75"/>
      <c r="I69" s="75"/>
      <c r="J69" s="75">
        <f t="shared" si="1"/>
        <v>0</v>
      </c>
      <c r="K69" s="116"/>
      <c r="L69" s="105"/>
      <c r="M69" s="115"/>
      <c r="N69" s="103"/>
      <c r="O69" s="104"/>
      <c r="P69" s="104"/>
      <c r="Q69" s="115"/>
      <c r="R69" s="115"/>
      <c r="S69" s="115"/>
      <c r="T69" s="115"/>
      <c r="U69" s="115"/>
    </row>
    <row r="70" spans="1:21" ht="15" customHeight="1">
      <c r="A70" s="79"/>
      <c r="B70" s="97" t="s">
        <v>130</v>
      </c>
      <c r="C70" s="151"/>
      <c r="D70" s="71" t="s">
        <v>131</v>
      </c>
      <c r="E70" s="72"/>
      <c r="F70" s="73"/>
      <c r="G70" s="78" t="s">
        <v>129</v>
      </c>
      <c r="H70" s="75"/>
      <c r="I70" s="75"/>
      <c r="J70" s="75">
        <f t="shared" si="1"/>
        <v>0</v>
      </c>
      <c r="K70" s="116"/>
      <c r="L70" s="105"/>
      <c r="M70" s="115"/>
      <c r="N70" s="103"/>
      <c r="O70" s="104"/>
      <c r="P70" s="104"/>
      <c r="Q70" s="115"/>
      <c r="R70" s="115"/>
      <c r="S70" s="115"/>
      <c r="T70" s="115"/>
      <c r="U70" s="115"/>
    </row>
    <row r="71" spans="1:21" ht="15" customHeight="1">
      <c r="A71" s="79"/>
      <c r="B71" s="97" t="s">
        <v>132</v>
      </c>
      <c r="C71" s="98" t="s">
        <v>133</v>
      </c>
      <c r="D71" s="92"/>
      <c r="E71" s="92"/>
      <c r="F71" s="93"/>
      <c r="G71" s="153"/>
      <c r="H71" s="154"/>
      <c r="I71" s="154"/>
      <c r="J71" s="203"/>
      <c r="K71" s="118"/>
      <c r="L71" s="105"/>
      <c r="M71" s="115"/>
      <c r="N71" s="103"/>
      <c r="O71" s="104"/>
      <c r="P71" s="104"/>
      <c r="Q71" s="115"/>
      <c r="R71" s="115"/>
      <c r="S71" s="115"/>
      <c r="T71" s="115"/>
      <c r="U71" s="115"/>
    </row>
    <row r="72" spans="1:21" ht="15" customHeight="1">
      <c r="A72" s="79"/>
      <c r="B72" s="97" t="s">
        <v>134</v>
      </c>
      <c r="C72" s="151"/>
      <c r="D72" s="92" t="s">
        <v>135</v>
      </c>
      <c r="E72" s="95"/>
      <c r="F72" s="93"/>
      <c r="G72" s="74" t="s">
        <v>54</v>
      </c>
      <c r="H72" s="75"/>
      <c r="I72" s="75"/>
      <c r="J72" s="75">
        <f t="shared" ref="J72:J78" si="2">SUM(H72*I72)</f>
        <v>0</v>
      </c>
      <c r="K72" s="118"/>
      <c r="L72" s="105"/>
      <c r="M72" s="115"/>
      <c r="N72" s="103"/>
      <c r="O72" s="104"/>
      <c r="P72" s="104"/>
      <c r="Q72" s="115"/>
      <c r="R72" s="115"/>
      <c r="S72" s="115"/>
      <c r="T72" s="115"/>
      <c r="U72" s="115"/>
    </row>
    <row r="73" spans="1:21" ht="15" customHeight="1">
      <c r="A73" s="79"/>
      <c r="B73" s="155" t="s">
        <v>136</v>
      </c>
      <c r="C73" s="151"/>
      <c r="D73" s="156" t="s">
        <v>137</v>
      </c>
      <c r="E73" s="157"/>
      <c r="F73" s="158"/>
      <c r="G73" s="159" t="s">
        <v>54</v>
      </c>
      <c r="H73" s="84"/>
      <c r="I73" s="84"/>
      <c r="J73" s="84">
        <f t="shared" si="2"/>
        <v>0</v>
      </c>
      <c r="K73" s="118"/>
      <c r="L73" s="105"/>
      <c r="M73" s="115"/>
      <c r="N73" s="103"/>
      <c r="O73" s="104"/>
      <c r="P73" s="104"/>
      <c r="Q73" s="115"/>
      <c r="R73" s="115"/>
      <c r="S73" s="115"/>
      <c r="T73" s="115"/>
      <c r="U73" s="115"/>
    </row>
    <row r="74" spans="1:21" ht="15" customHeight="1">
      <c r="A74" s="79"/>
      <c r="B74" s="97" t="s">
        <v>138</v>
      </c>
      <c r="C74" s="151"/>
      <c r="D74" s="72" t="s">
        <v>139</v>
      </c>
      <c r="E74" s="95"/>
      <c r="F74" s="78"/>
      <c r="G74" s="74" t="s">
        <v>54</v>
      </c>
      <c r="H74" s="75"/>
      <c r="I74" s="75"/>
      <c r="J74" s="75">
        <f t="shared" si="2"/>
        <v>0</v>
      </c>
      <c r="K74" s="118"/>
      <c r="L74" s="105"/>
      <c r="M74" s="115"/>
      <c r="N74" s="103"/>
      <c r="O74" s="104"/>
      <c r="P74" s="104"/>
      <c r="Q74" s="115"/>
      <c r="R74" s="115"/>
      <c r="S74" s="115"/>
      <c r="T74" s="115"/>
      <c r="U74" s="115"/>
    </row>
    <row r="75" spans="1:21" ht="15" customHeight="1">
      <c r="A75" s="79"/>
      <c r="B75" s="97" t="s">
        <v>140</v>
      </c>
      <c r="C75" s="151"/>
      <c r="D75" s="72" t="s">
        <v>141</v>
      </c>
      <c r="E75" s="95"/>
      <c r="F75" s="78"/>
      <c r="G75" s="74" t="s">
        <v>54</v>
      </c>
      <c r="H75" s="75"/>
      <c r="I75" s="75"/>
      <c r="J75" s="75">
        <f t="shared" si="2"/>
        <v>0</v>
      </c>
      <c r="K75" s="118"/>
      <c r="L75" s="105"/>
      <c r="M75" s="115"/>
      <c r="N75" s="103"/>
      <c r="O75" s="104"/>
      <c r="P75" s="104"/>
      <c r="Q75" s="115"/>
      <c r="R75" s="115"/>
      <c r="S75" s="115"/>
      <c r="T75" s="115"/>
      <c r="U75" s="115"/>
    </row>
    <row r="76" spans="1:21" ht="15" customHeight="1">
      <c r="A76" s="160"/>
      <c r="B76" s="97" t="s">
        <v>142</v>
      </c>
      <c r="C76" s="98" t="s">
        <v>143</v>
      </c>
      <c r="D76" s="72" t="s">
        <v>144</v>
      </c>
      <c r="E76" s="95"/>
      <c r="F76" s="78"/>
      <c r="G76" s="74" t="s">
        <v>54</v>
      </c>
      <c r="H76" s="75"/>
      <c r="I76" s="75"/>
      <c r="J76" s="75">
        <f t="shared" si="2"/>
        <v>0</v>
      </c>
      <c r="K76" s="118"/>
      <c r="L76" s="105"/>
      <c r="M76" s="115"/>
      <c r="N76" s="103"/>
      <c r="O76" s="104"/>
      <c r="P76" s="104"/>
      <c r="Q76" s="115"/>
      <c r="R76" s="115"/>
      <c r="S76" s="115"/>
      <c r="T76" s="115"/>
      <c r="U76" s="115"/>
    </row>
    <row r="77" spans="1:21" ht="15" customHeight="1">
      <c r="A77" s="160"/>
      <c r="B77" s="97" t="s">
        <v>145</v>
      </c>
      <c r="C77" s="161"/>
      <c r="D77" s="72" t="s">
        <v>146</v>
      </c>
      <c r="E77" s="95"/>
      <c r="F77" s="78"/>
      <c r="G77" s="74" t="s">
        <v>54</v>
      </c>
      <c r="H77" s="75"/>
      <c r="I77" s="75"/>
      <c r="J77" s="75">
        <f t="shared" si="2"/>
        <v>0</v>
      </c>
      <c r="K77" s="118"/>
      <c r="L77" s="105"/>
      <c r="M77" s="115"/>
      <c r="N77" s="103"/>
      <c r="O77" s="104"/>
      <c r="P77" s="104"/>
      <c r="Q77" s="115"/>
      <c r="R77" s="115"/>
      <c r="S77" s="115"/>
      <c r="T77" s="115"/>
      <c r="U77" s="115"/>
    </row>
    <row r="78" spans="1:21" ht="15" customHeight="1">
      <c r="A78" s="160"/>
      <c r="B78" s="64" t="s">
        <v>147</v>
      </c>
      <c r="C78" s="161" t="s">
        <v>148</v>
      </c>
      <c r="D78" s="95" t="s">
        <v>149</v>
      </c>
      <c r="E78" s="95"/>
      <c r="F78" s="78"/>
      <c r="G78" s="74" t="s">
        <v>150</v>
      </c>
      <c r="H78" s="75"/>
      <c r="I78" s="75"/>
      <c r="J78" s="75">
        <f t="shared" si="2"/>
        <v>0</v>
      </c>
      <c r="K78" s="118"/>
      <c r="L78" s="105"/>
      <c r="M78" s="115"/>
      <c r="N78" s="103"/>
      <c r="O78" s="104"/>
      <c r="P78" s="104"/>
      <c r="Q78" s="115"/>
      <c r="R78" s="115"/>
      <c r="S78" s="115"/>
      <c r="T78" s="115"/>
      <c r="U78" s="115"/>
    </row>
    <row r="79" spans="1:21" ht="15" customHeight="1">
      <c r="A79" s="36"/>
      <c r="B79" s="58" t="s">
        <v>151</v>
      </c>
      <c r="C79" s="162" t="s">
        <v>152</v>
      </c>
      <c r="D79" s="61"/>
      <c r="E79" s="87" t="str">
        <f>+$E$20</f>
        <v>DIMENSIÓN ESPESOR MARCAS Y MODELOS</v>
      </c>
      <c r="F79" s="62"/>
      <c r="G79" s="62"/>
      <c r="H79" s="63"/>
      <c r="I79" s="63"/>
      <c r="J79" s="63"/>
      <c r="K79" s="111">
        <f>SUM(J80:J84)</f>
        <v>0</v>
      </c>
      <c r="L79" s="105"/>
      <c r="M79" s="112">
        <f>SUM(M80:M84)</f>
        <v>0</v>
      </c>
      <c r="N79" s="113"/>
      <c r="O79" s="114"/>
      <c r="P79" s="114"/>
      <c r="Q79" s="448"/>
      <c r="R79" s="449"/>
      <c r="S79" s="449"/>
      <c r="T79" s="449"/>
      <c r="U79" s="449"/>
    </row>
    <row r="80" spans="1:21" ht="15" customHeight="1">
      <c r="A80" s="36"/>
      <c r="B80" s="64" t="s">
        <v>153</v>
      </c>
      <c r="C80" s="163"/>
      <c r="D80" s="152" t="s">
        <v>154</v>
      </c>
      <c r="E80" s="152"/>
      <c r="F80" s="69"/>
      <c r="G80" s="69" t="s">
        <v>54</v>
      </c>
      <c r="H80" s="70"/>
      <c r="I80" s="70"/>
      <c r="J80" s="70">
        <f>SUM(H80*I80)</f>
        <v>0</v>
      </c>
      <c r="K80" s="84"/>
      <c r="L80" s="105"/>
      <c r="M80" s="115"/>
      <c r="N80" s="103"/>
      <c r="O80" s="104"/>
      <c r="P80" s="104"/>
      <c r="Q80" s="115"/>
      <c r="R80" s="115"/>
      <c r="S80" s="115"/>
      <c r="T80" s="115"/>
      <c r="U80" s="115"/>
    </row>
    <row r="81" spans="1:21" ht="15" customHeight="1">
      <c r="A81" s="36"/>
      <c r="B81" s="64" t="s">
        <v>155</v>
      </c>
      <c r="C81" s="65"/>
      <c r="D81" s="71" t="s">
        <v>156</v>
      </c>
      <c r="E81" s="72"/>
      <c r="F81" s="73"/>
      <c r="G81" s="78" t="s">
        <v>54</v>
      </c>
      <c r="H81" s="75"/>
      <c r="I81" s="75"/>
      <c r="J81" s="75">
        <f>SUM(H81*I81)</f>
        <v>0</v>
      </c>
      <c r="K81" s="116"/>
      <c r="L81" s="105"/>
      <c r="M81" s="115"/>
      <c r="N81" s="103"/>
      <c r="O81" s="104"/>
      <c r="P81" s="104"/>
      <c r="Q81" s="115"/>
      <c r="R81" s="115"/>
      <c r="S81" s="115"/>
      <c r="T81" s="115"/>
      <c r="U81" s="115"/>
    </row>
    <row r="82" spans="1:21" ht="15" customHeight="1">
      <c r="A82" s="36"/>
      <c r="B82" s="64" t="s">
        <v>157</v>
      </c>
      <c r="C82" s="163"/>
      <c r="D82" s="71" t="s">
        <v>158</v>
      </c>
      <c r="E82" s="152"/>
      <c r="F82" s="78"/>
      <c r="G82" s="78" t="s">
        <v>54</v>
      </c>
      <c r="H82" s="75"/>
      <c r="I82" s="75"/>
      <c r="J82" s="75">
        <f>SUM(H82*I82)</f>
        <v>0</v>
      </c>
      <c r="K82" s="116"/>
      <c r="L82" s="105"/>
      <c r="M82" s="115"/>
      <c r="N82" s="103"/>
      <c r="O82" s="104"/>
      <c r="P82" s="104"/>
      <c r="Q82" s="115"/>
      <c r="R82" s="115"/>
      <c r="S82" s="115"/>
      <c r="T82" s="115"/>
      <c r="U82" s="115"/>
    </row>
    <row r="83" spans="1:21" ht="15" customHeight="1">
      <c r="A83" s="36"/>
      <c r="B83" s="64" t="s">
        <v>159</v>
      </c>
      <c r="C83" s="65"/>
      <c r="D83" s="71" t="s">
        <v>160</v>
      </c>
      <c r="E83" s="72"/>
      <c r="F83" s="73"/>
      <c r="G83" s="78" t="s">
        <v>54</v>
      </c>
      <c r="H83" s="75"/>
      <c r="I83" s="75"/>
      <c r="J83" s="75">
        <f>SUM(H83*I83)</f>
        <v>0</v>
      </c>
      <c r="K83" s="116"/>
      <c r="L83" s="105"/>
      <c r="M83" s="115"/>
      <c r="N83" s="103"/>
      <c r="O83" s="104"/>
      <c r="P83" s="104"/>
      <c r="Q83" s="115"/>
      <c r="R83" s="115"/>
      <c r="S83" s="115"/>
      <c r="T83" s="115"/>
      <c r="U83" s="115"/>
    </row>
    <row r="84" spans="1:21" ht="15" customHeight="1">
      <c r="A84" s="36"/>
      <c r="B84" s="64" t="s">
        <v>161</v>
      </c>
      <c r="C84" s="163"/>
      <c r="D84" s="71" t="s">
        <v>162</v>
      </c>
      <c r="E84" s="152"/>
      <c r="F84" s="78"/>
      <c r="G84" s="78" t="s">
        <v>54</v>
      </c>
      <c r="H84" s="75"/>
      <c r="I84" s="75"/>
      <c r="J84" s="75">
        <f>SUM(H84*I84)</f>
        <v>0</v>
      </c>
      <c r="K84" s="116"/>
      <c r="L84" s="105"/>
      <c r="M84" s="115"/>
      <c r="N84" s="103"/>
      <c r="O84" s="104"/>
      <c r="P84" s="104"/>
      <c r="Q84" s="115"/>
      <c r="R84" s="115"/>
      <c r="S84" s="115"/>
      <c r="T84" s="115"/>
      <c r="U84" s="115"/>
    </row>
    <row r="85" spans="1:21" ht="15" customHeight="1">
      <c r="A85" s="36"/>
      <c r="B85" s="58" t="s">
        <v>163</v>
      </c>
      <c r="C85" s="59" t="s">
        <v>164</v>
      </c>
      <c r="D85" s="61"/>
      <c r="E85" s="61"/>
      <c r="F85" s="62"/>
      <c r="G85" s="62"/>
      <c r="H85" s="63"/>
      <c r="I85" s="63"/>
      <c r="J85" s="63"/>
      <c r="K85" s="111">
        <f>SUM(J86:J88)</f>
        <v>0</v>
      </c>
      <c r="L85" s="105"/>
      <c r="M85" s="112">
        <f>SUM(M86:M88)</f>
        <v>0</v>
      </c>
      <c r="N85" s="113"/>
      <c r="O85" s="114"/>
      <c r="P85" s="114"/>
      <c r="Q85" s="448"/>
      <c r="R85" s="449"/>
      <c r="S85" s="449"/>
      <c r="T85" s="449"/>
      <c r="U85" s="449"/>
    </row>
    <row r="86" spans="1:21" ht="15" customHeight="1">
      <c r="A86" s="36"/>
      <c r="B86" s="64" t="s">
        <v>165</v>
      </c>
      <c r="C86" s="164" t="s">
        <v>166</v>
      </c>
      <c r="D86" s="95" t="s">
        <v>167</v>
      </c>
      <c r="E86" s="86"/>
      <c r="F86" s="78"/>
      <c r="G86" s="74" t="s">
        <v>54</v>
      </c>
      <c r="H86" s="75"/>
      <c r="I86" s="75"/>
      <c r="J86" s="75">
        <f>SUM(H86*I86)</f>
        <v>0</v>
      </c>
      <c r="K86" s="116"/>
      <c r="L86" s="105"/>
      <c r="M86" s="115"/>
      <c r="N86" s="103"/>
      <c r="O86" s="104"/>
      <c r="P86" s="104"/>
      <c r="Q86" s="115"/>
      <c r="R86" s="115"/>
      <c r="S86" s="115"/>
      <c r="T86" s="115"/>
      <c r="U86" s="115"/>
    </row>
    <row r="87" spans="1:21" ht="15" customHeight="1">
      <c r="A87" s="36"/>
      <c r="B87" s="64" t="s">
        <v>168</v>
      </c>
      <c r="C87" s="165"/>
      <c r="D87" s="95" t="s">
        <v>169</v>
      </c>
      <c r="E87" s="86"/>
      <c r="F87" s="78"/>
      <c r="G87" s="74" t="s">
        <v>54</v>
      </c>
      <c r="H87" s="75"/>
      <c r="I87" s="75"/>
      <c r="J87" s="75">
        <f>SUM(H87*I87)</f>
        <v>0</v>
      </c>
      <c r="K87" s="116"/>
      <c r="L87" s="105"/>
      <c r="M87" s="115"/>
      <c r="N87" s="103"/>
      <c r="O87" s="104"/>
      <c r="P87" s="104"/>
      <c r="Q87" s="115"/>
      <c r="R87" s="115"/>
      <c r="S87" s="115"/>
      <c r="T87" s="115"/>
      <c r="U87" s="115"/>
    </row>
    <row r="88" spans="1:21" ht="15" customHeight="1">
      <c r="A88" s="36"/>
      <c r="B88" s="64" t="s">
        <v>170</v>
      </c>
      <c r="C88" s="164" t="s">
        <v>171</v>
      </c>
      <c r="D88" s="86" t="s">
        <v>172</v>
      </c>
      <c r="E88" s="86"/>
      <c r="F88" s="78"/>
      <c r="G88" s="74" t="s">
        <v>150</v>
      </c>
      <c r="H88" s="75"/>
      <c r="I88" s="75"/>
      <c r="J88" s="75">
        <f>SUM(H88*I88)</f>
        <v>0</v>
      </c>
      <c r="K88" s="116"/>
      <c r="L88" s="105"/>
      <c r="M88" s="115"/>
      <c r="N88" s="103"/>
      <c r="O88" s="104"/>
      <c r="P88" s="104"/>
      <c r="Q88" s="115"/>
      <c r="R88" s="115"/>
      <c r="S88" s="115"/>
      <c r="T88" s="115"/>
      <c r="U88" s="115"/>
    </row>
    <row r="89" spans="1:21" ht="15" customHeight="1">
      <c r="A89" s="36"/>
      <c r="B89" s="58" t="s">
        <v>173</v>
      </c>
      <c r="C89" s="85" t="s">
        <v>174</v>
      </c>
      <c r="D89" s="166"/>
      <c r="E89" s="167" t="str">
        <f>+$E$20</f>
        <v>DIMENSIÓN ESPESOR MARCAS Y MODELOS</v>
      </c>
      <c r="F89" s="168"/>
      <c r="G89" s="168"/>
      <c r="H89" s="169"/>
      <c r="I89" s="169"/>
      <c r="J89" s="169"/>
      <c r="K89" s="111">
        <f>SUM(J90:J95)</f>
        <v>0</v>
      </c>
      <c r="L89" s="105"/>
      <c r="M89" s="112">
        <f>SUM(M90:M95)</f>
        <v>0</v>
      </c>
      <c r="N89" s="113"/>
      <c r="O89" s="114"/>
      <c r="P89" s="114"/>
      <c r="Q89" s="448"/>
      <c r="R89" s="449"/>
      <c r="S89" s="449"/>
      <c r="T89" s="449"/>
      <c r="U89" s="449"/>
    </row>
    <row r="90" spans="1:21" ht="15" customHeight="1">
      <c r="A90" s="36"/>
      <c r="B90" s="91" t="s">
        <v>175</v>
      </c>
      <c r="C90" s="170" t="s">
        <v>176</v>
      </c>
      <c r="D90" s="171"/>
      <c r="E90" s="171"/>
      <c r="F90" s="93"/>
      <c r="G90" s="93"/>
      <c r="H90" s="154"/>
      <c r="I90" s="154"/>
      <c r="J90" s="203"/>
      <c r="K90" s="118"/>
      <c r="L90" s="105"/>
      <c r="M90" s="115"/>
      <c r="N90" s="103"/>
      <c r="O90" s="104"/>
      <c r="P90" s="104"/>
      <c r="Q90" s="115"/>
      <c r="R90" s="115"/>
      <c r="S90" s="115"/>
      <c r="T90" s="115"/>
      <c r="U90" s="115"/>
    </row>
    <row r="91" spans="1:21" ht="15" customHeight="1">
      <c r="A91" s="36"/>
      <c r="B91" s="64" t="s">
        <v>177</v>
      </c>
      <c r="C91" s="172"/>
      <c r="D91" s="66" t="s">
        <v>178</v>
      </c>
      <c r="E91" s="67"/>
      <c r="F91" s="68"/>
      <c r="G91" s="69" t="s">
        <v>54</v>
      </c>
      <c r="H91" s="70"/>
      <c r="I91" s="70"/>
      <c r="J91" s="70">
        <f>SUM(H91*I91)</f>
        <v>0</v>
      </c>
      <c r="K91" s="116"/>
      <c r="L91" s="105"/>
      <c r="M91" s="115"/>
      <c r="N91" s="103"/>
      <c r="O91" s="104"/>
      <c r="P91" s="104"/>
      <c r="Q91" s="115"/>
      <c r="R91" s="115"/>
      <c r="S91" s="115"/>
      <c r="T91" s="115"/>
      <c r="U91" s="115"/>
    </row>
    <row r="92" spans="1:21" ht="15" customHeight="1">
      <c r="A92" s="36"/>
      <c r="B92" s="64" t="s">
        <v>179</v>
      </c>
      <c r="C92" s="172"/>
      <c r="D92" s="173" t="s">
        <v>180</v>
      </c>
      <c r="E92" s="77"/>
      <c r="F92" s="73"/>
      <c r="G92" s="78" t="s">
        <v>47</v>
      </c>
      <c r="H92" s="75"/>
      <c r="I92" s="75"/>
      <c r="J92" s="75">
        <f>SUM(H92*I92)</f>
        <v>0</v>
      </c>
      <c r="K92" s="116"/>
      <c r="L92" s="105"/>
      <c r="M92" s="115"/>
      <c r="N92" s="103"/>
      <c r="O92" s="104"/>
      <c r="P92" s="104"/>
      <c r="Q92" s="115"/>
      <c r="R92" s="115"/>
      <c r="S92" s="115"/>
      <c r="T92" s="115"/>
      <c r="U92" s="115"/>
    </row>
    <row r="93" spans="1:21" ht="15" customHeight="1">
      <c r="A93" s="36"/>
      <c r="B93" s="64" t="s">
        <v>181</v>
      </c>
      <c r="C93" s="172"/>
      <c r="D93" s="174" t="s">
        <v>182</v>
      </c>
      <c r="E93" s="77"/>
      <c r="F93" s="73"/>
      <c r="G93" s="78"/>
      <c r="H93" s="75"/>
      <c r="I93" s="75"/>
      <c r="J93" s="75"/>
      <c r="K93" s="116"/>
      <c r="L93" s="105"/>
      <c r="M93" s="115"/>
      <c r="N93" s="103"/>
      <c r="O93" s="104"/>
      <c r="P93" s="104"/>
      <c r="Q93" s="115"/>
      <c r="R93" s="115"/>
      <c r="S93" s="115"/>
      <c r="T93" s="115"/>
      <c r="U93" s="115"/>
    </row>
    <row r="94" spans="1:21" ht="15" customHeight="1">
      <c r="A94" s="36"/>
      <c r="B94" s="64" t="s">
        <v>183</v>
      </c>
      <c r="C94" s="88"/>
      <c r="D94" s="76" t="s">
        <v>184</v>
      </c>
      <c r="E94" s="77"/>
      <c r="F94" s="73"/>
      <c r="G94" s="78" t="s">
        <v>54</v>
      </c>
      <c r="H94" s="75"/>
      <c r="I94" s="75"/>
      <c r="J94" s="75">
        <f>SUM(H94*I94)</f>
        <v>0</v>
      </c>
      <c r="K94" s="116"/>
      <c r="L94" s="105"/>
      <c r="M94" s="115"/>
      <c r="N94" s="103"/>
      <c r="O94" s="104"/>
      <c r="P94" s="104"/>
      <c r="Q94" s="115"/>
      <c r="R94" s="115"/>
      <c r="S94" s="115"/>
      <c r="T94" s="115"/>
      <c r="U94" s="115"/>
    </row>
    <row r="95" spans="1:21" ht="15" customHeight="1">
      <c r="A95" s="36"/>
      <c r="B95" s="64" t="s">
        <v>185</v>
      </c>
      <c r="C95" s="165"/>
      <c r="D95" s="76" t="s">
        <v>186</v>
      </c>
      <c r="E95" s="77"/>
      <c r="F95" s="73"/>
      <c r="G95" s="78" t="s">
        <v>54</v>
      </c>
      <c r="H95" s="75"/>
      <c r="I95" s="75"/>
      <c r="J95" s="75">
        <f>SUM(H95*I95)</f>
        <v>0</v>
      </c>
      <c r="K95" s="116"/>
      <c r="L95" s="105"/>
      <c r="M95" s="115"/>
      <c r="N95" s="103"/>
      <c r="O95" s="104"/>
      <c r="P95" s="104"/>
      <c r="Q95" s="115"/>
      <c r="R95" s="115"/>
      <c r="S95" s="115"/>
      <c r="T95" s="115"/>
      <c r="U95" s="115"/>
    </row>
    <row r="96" spans="1:21" ht="15" customHeight="1">
      <c r="A96" s="36"/>
      <c r="B96" s="58" t="s">
        <v>187</v>
      </c>
      <c r="C96" s="85" t="s">
        <v>188</v>
      </c>
      <c r="D96" s="61"/>
      <c r="E96" s="87" t="str">
        <f>+$E$20</f>
        <v>DIMENSIÓN ESPESOR MARCAS Y MODELOS</v>
      </c>
      <c r="F96" s="62"/>
      <c r="G96" s="62"/>
      <c r="H96" s="63"/>
      <c r="I96" s="63"/>
      <c r="J96" s="63"/>
      <c r="K96" s="111">
        <f>SUM(J97:J99)</f>
        <v>0</v>
      </c>
      <c r="L96" s="105"/>
      <c r="M96" s="112">
        <f>SUM(M97:M99)</f>
        <v>0</v>
      </c>
      <c r="N96" s="113"/>
      <c r="O96" s="114"/>
      <c r="P96" s="114"/>
      <c r="Q96" s="448"/>
      <c r="R96" s="449"/>
      <c r="S96" s="449"/>
      <c r="T96" s="449"/>
      <c r="U96" s="449"/>
    </row>
    <row r="97" spans="1:21" ht="15" customHeight="1">
      <c r="A97" s="36"/>
      <c r="B97" s="64" t="s">
        <v>189</v>
      </c>
      <c r="C97" s="175" t="s">
        <v>190</v>
      </c>
      <c r="D97" s="76"/>
      <c r="E97" s="171"/>
      <c r="F97" s="93"/>
      <c r="G97" s="93"/>
      <c r="H97" s="154"/>
      <c r="I97" s="154"/>
      <c r="J97" s="203"/>
      <c r="K97" s="116"/>
      <c r="L97" s="105"/>
      <c r="M97" s="115"/>
      <c r="N97" s="103"/>
      <c r="O97" s="104"/>
      <c r="P97" s="104"/>
      <c r="Q97" s="115"/>
      <c r="R97" s="115"/>
      <c r="S97" s="115"/>
      <c r="T97" s="115"/>
      <c r="U97" s="115"/>
    </row>
    <row r="98" spans="1:21" ht="15" customHeight="1">
      <c r="A98" s="36"/>
      <c r="B98" s="64" t="s">
        <v>191</v>
      </c>
      <c r="C98" s="65"/>
      <c r="D98" s="86" t="s">
        <v>192</v>
      </c>
      <c r="E98" s="86"/>
      <c r="F98" s="78"/>
      <c r="G98" s="78" t="s">
        <v>54</v>
      </c>
      <c r="H98" s="75"/>
      <c r="I98" s="75"/>
      <c r="J98" s="75">
        <f>SUM(H98*I98)</f>
        <v>0</v>
      </c>
      <c r="K98" s="118"/>
      <c r="L98" s="105"/>
      <c r="M98" s="115"/>
      <c r="N98" s="103"/>
      <c r="O98" s="104"/>
      <c r="P98" s="104"/>
      <c r="Q98" s="115"/>
      <c r="R98" s="115"/>
      <c r="S98" s="115"/>
      <c r="T98" s="115"/>
      <c r="U98" s="115"/>
    </row>
    <row r="99" spans="1:21" ht="15" customHeight="1">
      <c r="A99" s="36"/>
      <c r="B99" s="64" t="s">
        <v>193</v>
      </c>
      <c r="C99" s="65"/>
      <c r="D99" s="86" t="s">
        <v>194</v>
      </c>
      <c r="E99" s="86"/>
      <c r="F99" s="78"/>
      <c r="G99" s="78" t="s">
        <v>54</v>
      </c>
      <c r="H99" s="75"/>
      <c r="I99" s="75"/>
      <c r="J99" s="75">
        <f>SUM(H99*I99)</f>
        <v>0</v>
      </c>
      <c r="K99" s="118"/>
      <c r="L99" s="105"/>
      <c r="M99" s="115"/>
      <c r="N99" s="103"/>
      <c r="O99" s="104"/>
      <c r="P99" s="104"/>
      <c r="Q99" s="450"/>
      <c r="R99" s="451"/>
      <c r="S99" s="451"/>
      <c r="T99" s="451"/>
      <c r="U99" s="451"/>
    </row>
    <row r="100" spans="1:21" ht="15" customHeight="1">
      <c r="A100" s="36"/>
      <c r="B100" s="58" t="s">
        <v>195</v>
      </c>
      <c r="C100" s="85" t="s">
        <v>196</v>
      </c>
      <c r="D100" s="61"/>
      <c r="E100" s="87" t="str">
        <f>+$E$20</f>
        <v>DIMENSIÓN ESPESOR MARCAS Y MODELOS</v>
      </c>
      <c r="F100" s="62"/>
      <c r="G100" s="62"/>
      <c r="H100" s="63"/>
      <c r="I100" s="63"/>
      <c r="J100" s="63"/>
      <c r="K100" s="111">
        <f>SUM(J101:J103)</f>
        <v>0</v>
      </c>
      <c r="L100" s="105"/>
      <c r="M100" s="112">
        <f>SUM(M101:M103)</f>
        <v>0</v>
      </c>
      <c r="N100" s="113"/>
      <c r="O100" s="114"/>
      <c r="P100" s="114"/>
      <c r="Q100" s="448"/>
      <c r="R100" s="449"/>
      <c r="S100" s="449"/>
      <c r="T100" s="449"/>
      <c r="U100" s="449"/>
    </row>
    <row r="101" spans="1:21" ht="15" customHeight="1">
      <c r="A101" s="36"/>
      <c r="B101" s="176" t="s">
        <v>197</v>
      </c>
      <c r="C101" s="163"/>
      <c r="D101" s="86" t="s">
        <v>198</v>
      </c>
      <c r="E101" s="86"/>
      <c r="F101" s="78"/>
      <c r="G101" s="78" t="s">
        <v>54</v>
      </c>
      <c r="H101" s="75"/>
      <c r="I101" s="75"/>
      <c r="J101" s="75">
        <f>SUM(H101*I101)</f>
        <v>0</v>
      </c>
      <c r="K101" s="116"/>
      <c r="L101" s="105"/>
      <c r="M101" s="115"/>
      <c r="N101" s="103"/>
      <c r="O101" s="104"/>
      <c r="P101" s="104"/>
      <c r="Q101" s="115"/>
      <c r="R101" s="115"/>
      <c r="S101" s="115"/>
      <c r="T101" s="115"/>
      <c r="U101" s="115"/>
    </row>
    <row r="102" spans="1:21" ht="15" customHeight="1">
      <c r="A102" s="36"/>
      <c r="B102" s="176" t="s">
        <v>199</v>
      </c>
      <c r="C102" s="65"/>
      <c r="D102" s="177" t="s">
        <v>200</v>
      </c>
      <c r="E102" s="177"/>
      <c r="F102" s="83"/>
      <c r="G102" s="83" t="s">
        <v>54</v>
      </c>
      <c r="H102" s="84"/>
      <c r="I102" s="84"/>
      <c r="J102" s="84">
        <f>SUM(H102*I102)</f>
        <v>0</v>
      </c>
      <c r="K102" s="70"/>
      <c r="L102" s="105"/>
      <c r="M102" s="115"/>
      <c r="N102" s="103"/>
      <c r="O102" s="104"/>
      <c r="P102" s="104"/>
      <c r="Q102" s="115"/>
      <c r="R102" s="115"/>
      <c r="S102" s="115"/>
      <c r="T102" s="115"/>
      <c r="U102" s="115"/>
    </row>
    <row r="103" spans="1:21" ht="15" customHeight="1">
      <c r="A103" s="36"/>
      <c r="B103" s="176" t="s">
        <v>201</v>
      </c>
      <c r="C103" s="65"/>
      <c r="D103" s="86" t="s">
        <v>202</v>
      </c>
      <c r="E103" s="86"/>
      <c r="F103" s="78"/>
      <c r="G103" s="78" t="s">
        <v>54</v>
      </c>
      <c r="H103" s="75"/>
      <c r="I103" s="75"/>
      <c r="J103" s="84">
        <f>SUM(H103*I103)</f>
        <v>0</v>
      </c>
      <c r="K103" s="204"/>
      <c r="L103" s="105"/>
      <c r="M103" s="115"/>
      <c r="N103" s="103"/>
      <c r="O103" s="104"/>
      <c r="P103" s="104"/>
      <c r="Q103" s="450"/>
      <c r="R103" s="451"/>
      <c r="S103" s="451"/>
      <c r="T103" s="451"/>
      <c r="U103" s="451"/>
    </row>
    <row r="104" spans="1:21" ht="15" customHeight="1">
      <c r="A104" s="36"/>
      <c r="B104" s="178" t="s">
        <v>203</v>
      </c>
      <c r="C104" s="59" t="s">
        <v>204</v>
      </c>
      <c r="D104" s="61"/>
      <c r="E104" s="87"/>
      <c r="F104" s="62"/>
      <c r="G104" s="62"/>
      <c r="H104" s="63"/>
      <c r="I104" s="63"/>
      <c r="J104" s="63"/>
      <c r="K104" s="111">
        <f>SUM(J105:J111)</f>
        <v>0</v>
      </c>
      <c r="L104" s="105"/>
      <c r="M104" s="112">
        <f>SUM(M105:M111)</f>
        <v>0</v>
      </c>
      <c r="N104" s="113"/>
      <c r="O104" s="114"/>
      <c r="P104" s="114"/>
      <c r="Q104" s="448"/>
      <c r="R104" s="449"/>
      <c r="S104" s="449"/>
      <c r="T104" s="449"/>
      <c r="U104" s="449"/>
    </row>
    <row r="105" spans="1:21" ht="15" customHeight="1">
      <c r="A105" s="36"/>
      <c r="B105" s="64" t="s">
        <v>205</v>
      </c>
      <c r="C105" s="179" t="s">
        <v>206</v>
      </c>
      <c r="D105" s="17"/>
      <c r="E105" s="180"/>
      <c r="F105" s="181"/>
      <c r="G105" s="181"/>
      <c r="H105" s="182"/>
      <c r="I105" s="182"/>
      <c r="J105" s="204"/>
      <c r="K105" s="118"/>
      <c r="L105" s="105"/>
      <c r="M105" s="115"/>
      <c r="N105" s="103"/>
      <c r="O105" s="104"/>
      <c r="P105" s="104"/>
      <c r="Q105" s="115"/>
      <c r="R105" s="115"/>
      <c r="S105" s="115"/>
      <c r="T105" s="115"/>
      <c r="U105" s="115"/>
    </row>
    <row r="106" spans="1:21" ht="15" customHeight="1">
      <c r="A106" s="36"/>
      <c r="B106" s="64" t="s">
        <v>207</v>
      </c>
      <c r="C106" s="151"/>
      <c r="D106" s="183" t="s">
        <v>208</v>
      </c>
      <c r="E106" s="184"/>
      <c r="F106" s="68"/>
      <c r="G106" s="69" t="s">
        <v>54</v>
      </c>
      <c r="H106" s="70"/>
      <c r="I106" s="70"/>
      <c r="J106" s="70">
        <f t="shared" ref="J106:J111" si="3">SUM(H106*I106)</f>
        <v>0</v>
      </c>
      <c r="K106" s="116"/>
      <c r="L106" s="105"/>
      <c r="M106" s="115"/>
      <c r="N106" s="103"/>
      <c r="O106" s="104"/>
      <c r="P106" s="104"/>
      <c r="Q106" s="115"/>
      <c r="R106" s="115"/>
      <c r="S106" s="115"/>
      <c r="T106" s="115"/>
      <c r="U106" s="115"/>
    </row>
    <row r="107" spans="1:21" ht="15" customHeight="1">
      <c r="A107" s="36"/>
      <c r="B107" s="64" t="s">
        <v>209</v>
      </c>
      <c r="C107" s="151"/>
      <c r="D107" s="71" t="s">
        <v>210</v>
      </c>
      <c r="E107" s="72"/>
      <c r="F107" s="73"/>
      <c r="G107" s="78" t="s">
        <v>54</v>
      </c>
      <c r="H107" s="75"/>
      <c r="I107" s="75"/>
      <c r="J107" s="75">
        <f t="shared" si="3"/>
        <v>0</v>
      </c>
      <c r="K107" s="116"/>
      <c r="L107" s="105"/>
      <c r="M107" s="115"/>
      <c r="N107" s="103"/>
      <c r="O107" s="104"/>
      <c r="P107" s="104"/>
      <c r="Q107" s="115"/>
      <c r="R107" s="115"/>
      <c r="S107" s="115"/>
      <c r="T107" s="115"/>
      <c r="U107" s="115"/>
    </row>
    <row r="108" spans="1:21" ht="15" customHeight="1">
      <c r="A108" s="36"/>
      <c r="B108" s="64" t="s">
        <v>211</v>
      </c>
      <c r="C108" s="161"/>
      <c r="D108" s="71" t="s">
        <v>212</v>
      </c>
      <c r="E108" s="72"/>
      <c r="F108" s="73"/>
      <c r="G108" s="74" t="s">
        <v>54</v>
      </c>
      <c r="H108" s="75"/>
      <c r="I108" s="75"/>
      <c r="J108" s="75">
        <f t="shared" si="3"/>
        <v>0</v>
      </c>
      <c r="K108" s="116"/>
      <c r="L108" s="105"/>
      <c r="M108" s="115"/>
      <c r="N108" s="103"/>
      <c r="O108" s="104"/>
      <c r="P108" s="104"/>
      <c r="Q108" s="115"/>
      <c r="R108" s="115"/>
      <c r="S108" s="115"/>
      <c r="T108" s="115"/>
      <c r="U108" s="115"/>
    </row>
    <row r="109" spans="1:21" ht="15" customHeight="1">
      <c r="A109" s="36"/>
      <c r="B109" s="64" t="s">
        <v>213</v>
      </c>
      <c r="C109" s="65"/>
      <c r="D109" s="76" t="s">
        <v>214</v>
      </c>
      <c r="E109" s="77"/>
      <c r="F109" s="73"/>
      <c r="G109" s="78" t="s">
        <v>54</v>
      </c>
      <c r="H109" s="75"/>
      <c r="I109" s="75"/>
      <c r="J109" s="75">
        <f t="shared" si="3"/>
        <v>0</v>
      </c>
      <c r="K109" s="116"/>
      <c r="L109" s="105"/>
      <c r="M109" s="115"/>
      <c r="N109" s="103"/>
      <c r="O109" s="104"/>
      <c r="P109" s="104"/>
      <c r="Q109" s="115"/>
      <c r="R109" s="115"/>
      <c r="S109" s="115"/>
      <c r="T109" s="115"/>
      <c r="U109" s="115"/>
    </row>
    <row r="110" spans="1:21" ht="15" customHeight="1">
      <c r="A110" s="36"/>
      <c r="B110" s="64" t="s">
        <v>215</v>
      </c>
      <c r="C110" s="65"/>
      <c r="D110" s="71" t="s">
        <v>216</v>
      </c>
      <c r="E110" s="72"/>
      <c r="F110" s="73"/>
      <c r="G110" s="78" t="s">
        <v>217</v>
      </c>
      <c r="H110" s="75"/>
      <c r="I110" s="75"/>
      <c r="J110" s="75">
        <f t="shared" si="3"/>
        <v>0</v>
      </c>
      <c r="K110" s="116"/>
      <c r="L110" s="105"/>
      <c r="M110" s="115"/>
      <c r="N110" s="103"/>
      <c r="O110" s="104"/>
      <c r="P110" s="104"/>
      <c r="Q110" s="115"/>
      <c r="R110" s="115"/>
      <c r="S110" s="115"/>
      <c r="T110" s="115"/>
      <c r="U110" s="115"/>
    </row>
    <row r="111" spans="1:21" ht="15" customHeight="1">
      <c r="A111" s="36"/>
      <c r="B111" s="64" t="s">
        <v>218</v>
      </c>
      <c r="C111" s="65"/>
      <c r="D111" s="76" t="s">
        <v>219</v>
      </c>
      <c r="E111" s="77"/>
      <c r="F111" s="73"/>
      <c r="G111" s="78" t="s">
        <v>36</v>
      </c>
      <c r="H111" s="75"/>
      <c r="I111" s="75"/>
      <c r="J111" s="75">
        <f t="shared" si="3"/>
        <v>0</v>
      </c>
      <c r="K111" s="116"/>
      <c r="L111" s="105"/>
      <c r="M111" s="115"/>
      <c r="N111" s="103"/>
      <c r="O111" s="104"/>
      <c r="P111" s="104"/>
      <c r="Q111" s="115"/>
      <c r="R111" s="115"/>
      <c r="S111" s="115"/>
      <c r="T111" s="115"/>
      <c r="U111" s="115"/>
    </row>
    <row r="112" spans="1:21" ht="15" customHeight="1">
      <c r="A112" s="36"/>
      <c r="B112" s="58" t="s">
        <v>220</v>
      </c>
      <c r="C112" s="85" t="s">
        <v>221</v>
      </c>
      <c r="D112" s="61"/>
      <c r="E112" s="61"/>
      <c r="F112" s="62"/>
      <c r="G112" s="62"/>
      <c r="H112" s="63"/>
      <c r="I112" s="63"/>
      <c r="J112" s="63"/>
      <c r="K112" s="111">
        <f>SUM(J113:J115)</f>
        <v>0</v>
      </c>
      <c r="L112" s="105"/>
      <c r="M112" s="112">
        <f>SUM(M113:M115)</f>
        <v>0</v>
      </c>
      <c r="N112" s="113"/>
      <c r="O112" s="114"/>
      <c r="P112" s="114"/>
      <c r="Q112" s="448"/>
      <c r="R112" s="449"/>
      <c r="S112" s="449"/>
      <c r="T112" s="449"/>
      <c r="U112" s="449"/>
    </row>
    <row r="113" spans="1:22" ht="15" customHeight="1">
      <c r="A113" s="36"/>
      <c r="B113" s="64" t="s">
        <v>222</v>
      </c>
      <c r="C113" s="65"/>
      <c r="D113" s="94" t="s">
        <v>223</v>
      </c>
      <c r="E113" s="184"/>
      <c r="F113" s="68"/>
      <c r="G113" s="69" t="s">
        <v>36</v>
      </c>
      <c r="H113" s="70"/>
      <c r="I113" s="70"/>
      <c r="J113" s="70">
        <f>SUM(H113*I113)</f>
        <v>0</v>
      </c>
      <c r="K113" s="84"/>
      <c r="L113" s="105"/>
      <c r="M113" s="115"/>
      <c r="N113" s="103"/>
      <c r="O113" s="104"/>
      <c r="P113" s="104"/>
      <c r="Q113" s="115"/>
      <c r="R113" s="115"/>
      <c r="S113" s="115"/>
      <c r="T113" s="115"/>
      <c r="U113" s="115"/>
    </row>
    <row r="114" spans="1:22" ht="15" customHeight="1">
      <c r="A114" s="36"/>
      <c r="B114" s="64" t="s">
        <v>224</v>
      </c>
      <c r="C114" s="65"/>
      <c r="D114" s="71" t="s">
        <v>225</v>
      </c>
      <c r="E114" s="72"/>
      <c r="F114" s="73"/>
      <c r="G114" s="78" t="s">
        <v>36</v>
      </c>
      <c r="H114" s="75"/>
      <c r="I114" s="75"/>
      <c r="J114" s="75">
        <f>SUM(H114*I114)</f>
        <v>0</v>
      </c>
      <c r="K114" s="116"/>
      <c r="L114" s="105"/>
      <c r="M114" s="115"/>
      <c r="N114" s="103"/>
      <c r="O114" s="104"/>
      <c r="P114" s="104"/>
      <c r="Q114" s="115"/>
      <c r="R114" s="115"/>
      <c r="S114" s="115"/>
      <c r="T114" s="115"/>
      <c r="U114" s="115"/>
    </row>
    <row r="115" spans="1:22" ht="15" customHeight="1">
      <c r="A115" s="36"/>
      <c r="B115" s="64" t="s">
        <v>226</v>
      </c>
      <c r="C115" s="65"/>
      <c r="D115" s="76" t="s">
        <v>227</v>
      </c>
      <c r="E115" s="77"/>
      <c r="F115" s="73"/>
      <c r="G115" s="78" t="s">
        <v>36</v>
      </c>
      <c r="H115" s="75"/>
      <c r="I115" s="75"/>
      <c r="J115" s="75">
        <f>SUM(H115*I115)</f>
        <v>0</v>
      </c>
      <c r="K115" s="116"/>
      <c r="L115" s="105"/>
      <c r="M115" s="115"/>
      <c r="N115" s="103"/>
      <c r="O115" s="104"/>
      <c r="P115" s="104"/>
      <c r="Q115" s="115"/>
      <c r="R115" s="115"/>
      <c r="S115" s="115"/>
      <c r="T115" s="115"/>
      <c r="U115" s="115"/>
    </row>
    <row r="116" spans="1:22" ht="15" customHeight="1">
      <c r="A116" s="36"/>
      <c r="B116" s="185" t="s">
        <v>31</v>
      </c>
      <c r="C116" s="186" t="s">
        <v>228</v>
      </c>
      <c r="D116" s="187"/>
      <c r="E116" s="187"/>
      <c r="F116" s="188" t="s">
        <v>229</v>
      </c>
      <c r="G116" s="187"/>
      <c r="H116" s="189"/>
      <c r="I116" s="189"/>
      <c r="J116" s="189"/>
      <c r="K116" s="205">
        <f>SUM(K26:K115)</f>
        <v>0</v>
      </c>
      <c r="L116" s="105"/>
      <c r="M116" s="206">
        <f>M112+M104+M100+M96+M89+M85+M79+M63+M61+M56+M53+M44+M41+M31+M26</f>
        <v>0</v>
      </c>
      <c r="N116" s="113"/>
      <c r="O116" s="114"/>
      <c r="P116" s="114"/>
      <c r="Q116" s="452"/>
      <c r="R116" s="453"/>
      <c r="S116" s="453"/>
      <c r="T116" s="453"/>
      <c r="U116" s="453"/>
    </row>
    <row r="117" spans="1:22" ht="15" customHeight="1">
      <c r="A117" s="56"/>
      <c r="B117" s="190"/>
      <c r="C117" s="65"/>
      <c r="D117" s="56"/>
      <c r="E117" s="56"/>
      <c r="F117" s="190"/>
      <c r="G117" s="190"/>
      <c r="H117" s="191"/>
      <c r="I117" s="191"/>
      <c r="J117" s="191"/>
      <c r="K117" s="191"/>
      <c r="L117" s="105"/>
      <c r="N117" s="106"/>
      <c r="O117" s="104"/>
      <c r="P117" s="104"/>
      <c r="Q117" s="451"/>
      <c r="R117" s="451"/>
      <c r="S117" s="451"/>
      <c r="T117" s="451"/>
      <c r="U117" s="451"/>
      <c r="V117" s="12"/>
    </row>
    <row r="118" spans="1:22" ht="15" customHeight="1">
      <c r="A118" s="36"/>
      <c r="B118" s="192" t="s">
        <v>230</v>
      </c>
      <c r="C118" s="193" t="s">
        <v>231</v>
      </c>
      <c r="D118" s="194"/>
      <c r="E118" s="194"/>
      <c r="F118" s="54"/>
      <c r="G118" s="194"/>
      <c r="H118" s="195"/>
      <c r="I118" s="195"/>
      <c r="J118" s="195"/>
      <c r="K118" s="195"/>
      <c r="L118" s="195"/>
      <c r="M118" s="110"/>
      <c r="N118" s="103"/>
      <c r="O118" s="104"/>
      <c r="P118" s="104"/>
      <c r="Q118" s="443"/>
      <c r="R118" s="444"/>
      <c r="S118" s="444"/>
      <c r="T118" s="444"/>
      <c r="U118" s="444"/>
    </row>
    <row r="119" spans="1:22" ht="15" customHeight="1">
      <c r="A119" s="56"/>
      <c r="B119" s="49"/>
      <c r="C119" s="50"/>
      <c r="D119" s="196"/>
      <c r="E119" s="196"/>
      <c r="F119" s="49"/>
      <c r="G119" s="196"/>
      <c r="H119" s="197"/>
      <c r="I119" s="197"/>
      <c r="J119" s="197"/>
      <c r="K119" s="197"/>
      <c r="N119" s="106"/>
      <c r="O119" s="104"/>
      <c r="P119" s="104"/>
      <c r="Q119" s="451"/>
      <c r="R119" s="451"/>
      <c r="S119" s="451"/>
      <c r="T119" s="451"/>
      <c r="U119" s="451"/>
    </row>
    <row r="120" spans="1:22" ht="15" customHeight="1">
      <c r="A120" s="36"/>
      <c r="B120" s="58" t="s">
        <v>33</v>
      </c>
      <c r="C120" s="85" t="s">
        <v>232</v>
      </c>
      <c r="D120" s="61"/>
      <c r="E120" s="87" t="str">
        <f>+$E$20</f>
        <v>DIMENSIÓN ESPESOR MARCAS Y MODELOS</v>
      </c>
      <c r="F120" s="62"/>
      <c r="G120" s="62"/>
      <c r="H120" s="63"/>
      <c r="I120" s="63"/>
      <c r="J120" s="63"/>
      <c r="K120" s="111">
        <f>SUM(J121:J124)</f>
        <v>0</v>
      </c>
      <c r="L120" s="105"/>
      <c r="M120" s="112">
        <f>SUM(M121:M124)</f>
        <v>0</v>
      </c>
      <c r="N120" s="113"/>
      <c r="O120" s="114"/>
      <c r="P120" s="114"/>
      <c r="Q120" s="445"/>
      <c r="R120" s="446"/>
      <c r="S120" s="446"/>
      <c r="T120" s="446"/>
      <c r="U120" s="446"/>
    </row>
    <row r="121" spans="1:22" ht="15" customHeight="1">
      <c r="A121" s="56"/>
      <c r="B121" s="64" t="s">
        <v>37</v>
      </c>
      <c r="C121" s="198" t="s">
        <v>233</v>
      </c>
      <c r="D121" s="95" t="s">
        <v>234</v>
      </c>
      <c r="E121" s="95"/>
      <c r="F121" s="78"/>
      <c r="G121" s="74" t="s">
        <v>217</v>
      </c>
      <c r="H121" s="75"/>
      <c r="I121" s="75"/>
      <c r="J121" s="75">
        <f>SUM(H121*I121)</f>
        <v>0</v>
      </c>
      <c r="K121" s="116"/>
      <c r="L121" s="105"/>
      <c r="M121" s="115"/>
      <c r="N121" s="103"/>
      <c r="O121" s="104"/>
      <c r="P121" s="104"/>
      <c r="Q121" s="115"/>
      <c r="R121" s="115"/>
      <c r="S121" s="115"/>
      <c r="T121" s="115"/>
      <c r="U121" s="115"/>
    </row>
    <row r="122" spans="1:22" ht="15" customHeight="1">
      <c r="A122" s="56"/>
      <c r="B122" s="64" t="s">
        <v>39</v>
      </c>
      <c r="C122" s="163"/>
      <c r="D122" s="95" t="s">
        <v>235</v>
      </c>
      <c r="E122" s="95"/>
      <c r="F122" s="78"/>
      <c r="G122" s="74" t="s">
        <v>217</v>
      </c>
      <c r="H122" s="75"/>
      <c r="I122" s="75"/>
      <c r="J122" s="75">
        <f>SUM(H122*I122)</f>
        <v>0</v>
      </c>
      <c r="K122" s="116"/>
      <c r="L122" s="105"/>
      <c r="M122" s="115"/>
      <c r="N122" s="103"/>
      <c r="O122" s="104"/>
      <c r="P122" s="104"/>
      <c r="Q122" s="115"/>
      <c r="R122" s="115"/>
      <c r="S122" s="115"/>
      <c r="T122" s="115"/>
      <c r="U122" s="115"/>
    </row>
    <row r="123" spans="1:22" ht="15" customHeight="1">
      <c r="A123" s="56"/>
      <c r="B123" s="64" t="s">
        <v>236</v>
      </c>
      <c r="C123" s="163"/>
      <c r="D123" s="95" t="s">
        <v>237</v>
      </c>
      <c r="E123" s="95"/>
      <c r="F123" s="78"/>
      <c r="G123" s="74" t="s">
        <v>217</v>
      </c>
      <c r="H123" s="75"/>
      <c r="I123" s="75"/>
      <c r="J123" s="75">
        <f>SUM(H123*I123)</f>
        <v>0</v>
      </c>
      <c r="K123" s="116"/>
      <c r="L123" s="105"/>
      <c r="M123" s="115"/>
      <c r="N123" s="103"/>
      <c r="O123" s="104"/>
      <c r="P123" s="104"/>
      <c r="Q123" s="115"/>
      <c r="R123" s="115"/>
      <c r="S123" s="115"/>
      <c r="T123" s="115"/>
      <c r="U123" s="115"/>
    </row>
    <row r="124" spans="1:22" ht="15" customHeight="1">
      <c r="A124" s="56"/>
      <c r="B124" s="64" t="s">
        <v>238</v>
      </c>
      <c r="C124" s="163"/>
      <c r="D124" s="95" t="s">
        <v>239</v>
      </c>
      <c r="E124" s="95"/>
      <c r="F124" s="78"/>
      <c r="G124" s="74" t="s">
        <v>217</v>
      </c>
      <c r="H124" s="75"/>
      <c r="I124" s="75"/>
      <c r="J124" s="75">
        <f>SUM(H124*I124)</f>
        <v>0</v>
      </c>
      <c r="K124" s="116"/>
      <c r="L124" s="105"/>
      <c r="M124" s="115"/>
      <c r="N124" s="103"/>
      <c r="O124" s="104"/>
      <c r="P124" s="104"/>
      <c r="Q124" s="115"/>
      <c r="R124" s="115"/>
      <c r="S124" s="115"/>
      <c r="T124" s="115"/>
      <c r="U124" s="115"/>
    </row>
    <row r="125" spans="1:22" ht="15" customHeight="1">
      <c r="A125" s="36"/>
      <c r="B125" s="58" t="s">
        <v>43</v>
      </c>
      <c r="C125" s="60" t="s">
        <v>240</v>
      </c>
      <c r="D125" s="60"/>
      <c r="E125" s="87">
        <f>+$E$22</f>
        <v>0</v>
      </c>
      <c r="F125" s="62"/>
      <c r="G125" s="62"/>
      <c r="H125" s="63"/>
      <c r="I125" s="63"/>
      <c r="J125" s="63"/>
      <c r="K125" s="111">
        <f>SUM(J126:J166)</f>
        <v>0</v>
      </c>
      <c r="L125" s="105"/>
      <c r="M125" s="112">
        <f>SUM(M126:M166)</f>
        <v>0</v>
      </c>
      <c r="N125" s="113"/>
      <c r="O125" s="114"/>
      <c r="P125" s="114"/>
      <c r="Q125" s="448"/>
      <c r="R125" s="449"/>
      <c r="S125" s="449"/>
      <c r="T125" s="449"/>
      <c r="U125" s="449"/>
    </row>
    <row r="126" spans="1:22" ht="15" customHeight="1">
      <c r="A126" s="56"/>
      <c r="B126" s="199" t="s">
        <v>45</v>
      </c>
      <c r="C126" s="198" t="s">
        <v>241</v>
      </c>
      <c r="D126" s="200"/>
      <c r="E126" s="201"/>
      <c r="F126" s="181"/>
      <c r="G126" s="181"/>
      <c r="H126" s="182"/>
      <c r="I126" s="182"/>
      <c r="J126" s="204"/>
      <c r="K126" s="84"/>
      <c r="L126" s="105"/>
      <c r="M126" s="115"/>
      <c r="N126" s="103"/>
      <c r="O126" s="104"/>
      <c r="P126" s="104"/>
      <c r="Q126" s="115"/>
      <c r="R126" s="115"/>
      <c r="S126" s="115"/>
      <c r="T126" s="115"/>
      <c r="U126" s="115"/>
    </row>
    <row r="127" spans="1:22" ht="15" customHeight="1">
      <c r="A127" s="36"/>
      <c r="B127" s="202" t="s">
        <v>242</v>
      </c>
      <c r="C127" s="163"/>
      <c r="D127" s="86" t="s">
        <v>243</v>
      </c>
      <c r="E127" s="86"/>
      <c r="F127" s="78"/>
      <c r="G127" s="78" t="s">
        <v>150</v>
      </c>
      <c r="H127" s="75"/>
      <c r="I127" s="75"/>
      <c r="J127" s="75">
        <f t="shared" ref="J127:J137" si="4">SUM(H127*I127)</f>
        <v>0</v>
      </c>
      <c r="K127" s="116"/>
      <c r="L127" s="105"/>
      <c r="M127" s="115"/>
      <c r="N127" s="103"/>
      <c r="O127" s="104"/>
      <c r="P127" s="104"/>
      <c r="Q127" s="115"/>
      <c r="R127" s="115"/>
      <c r="S127" s="115"/>
      <c r="T127" s="115"/>
      <c r="U127" s="115"/>
    </row>
    <row r="128" spans="1:22" ht="15" customHeight="1">
      <c r="A128" s="36"/>
      <c r="B128" s="202" t="s">
        <v>244</v>
      </c>
      <c r="C128" s="163"/>
      <c r="D128" s="86" t="s">
        <v>245</v>
      </c>
      <c r="E128" s="86"/>
      <c r="F128" s="78"/>
      <c r="G128" s="78" t="s">
        <v>217</v>
      </c>
      <c r="H128" s="75"/>
      <c r="I128" s="75"/>
      <c r="J128" s="75">
        <f t="shared" si="4"/>
        <v>0</v>
      </c>
      <c r="K128" s="116"/>
      <c r="L128" s="105"/>
      <c r="M128" s="115"/>
      <c r="N128" s="103"/>
      <c r="O128" s="104"/>
      <c r="P128" s="104"/>
      <c r="Q128" s="115"/>
      <c r="R128" s="115"/>
      <c r="S128" s="115"/>
      <c r="T128" s="115"/>
      <c r="U128" s="115"/>
    </row>
    <row r="129" spans="1:21" ht="15" customHeight="1">
      <c r="A129" s="36"/>
      <c r="B129" s="202" t="s">
        <v>246</v>
      </c>
      <c r="C129" s="163"/>
      <c r="D129" s="86" t="s">
        <v>247</v>
      </c>
      <c r="E129" s="86"/>
      <c r="F129" s="78"/>
      <c r="G129" s="78" t="s">
        <v>217</v>
      </c>
      <c r="H129" s="75"/>
      <c r="I129" s="75"/>
      <c r="J129" s="75">
        <f t="shared" si="4"/>
        <v>0</v>
      </c>
      <c r="K129" s="116"/>
      <c r="L129" s="105"/>
      <c r="M129" s="115"/>
      <c r="N129" s="103"/>
      <c r="O129" s="104"/>
      <c r="P129" s="104"/>
      <c r="Q129" s="115"/>
      <c r="R129" s="115"/>
      <c r="S129" s="115"/>
      <c r="T129" s="115"/>
      <c r="U129" s="115"/>
    </row>
    <row r="130" spans="1:21" ht="15" customHeight="1">
      <c r="A130" s="36"/>
      <c r="B130" s="202" t="s">
        <v>248</v>
      </c>
      <c r="C130" s="163"/>
      <c r="D130" s="210" t="s">
        <v>249</v>
      </c>
      <c r="E130" s="210"/>
      <c r="F130" s="78"/>
      <c r="G130" s="74" t="s">
        <v>250</v>
      </c>
      <c r="H130" s="75"/>
      <c r="I130" s="75"/>
      <c r="J130" s="75">
        <f t="shared" si="4"/>
        <v>0</v>
      </c>
      <c r="K130" s="116"/>
      <c r="L130" s="105"/>
      <c r="M130" s="115"/>
      <c r="N130" s="103"/>
      <c r="O130" s="104"/>
      <c r="P130" s="104"/>
      <c r="Q130" s="115"/>
      <c r="R130" s="115"/>
      <c r="S130" s="115"/>
      <c r="T130" s="115"/>
      <c r="U130" s="115"/>
    </row>
    <row r="131" spans="1:21" ht="15" customHeight="1">
      <c r="A131" s="36"/>
      <c r="B131" s="202" t="s">
        <v>251</v>
      </c>
      <c r="C131" s="163"/>
      <c r="D131" s="210" t="s">
        <v>252</v>
      </c>
      <c r="E131" s="210"/>
      <c r="F131" s="78"/>
      <c r="G131" s="74" t="s">
        <v>250</v>
      </c>
      <c r="H131" s="75"/>
      <c r="I131" s="75"/>
      <c r="J131" s="75">
        <f t="shared" si="4"/>
        <v>0</v>
      </c>
      <c r="K131" s="116"/>
      <c r="L131" s="105"/>
      <c r="M131" s="115"/>
      <c r="N131" s="103"/>
      <c r="O131" s="104"/>
      <c r="P131" s="104"/>
      <c r="Q131" s="115"/>
      <c r="R131" s="115"/>
      <c r="S131" s="115"/>
      <c r="T131" s="115"/>
      <c r="U131" s="115"/>
    </row>
    <row r="132" spans="1:21" ht="15" customHeight="1">
      <c r="A132" s="36"/>
      <c r="B132" s="202" t="s">
        <v>48</v>
      </c>
      <c r="C132" s="211" t="s">
        <v>253</v>
      </c>
      <c r="D132" s="210" t="s">
        <v>254</v>
      </c>
      <c r="E132" s="210"/>
      <c r="F132" s="78"/>
      <c r="G132" s="74" t="s">
        <v>250</v>
      </c>
      <c r="H132" s="75"/>
      <c r="I132" s="75"/>
      <c r="J132" s="75">
        <f t="shared" si="4"/>
        <v>0</v>
      </c>
      <c r="K132" s="116"/>
      <c r="L132" s="105"/>
      <c r="M132" s="115"/>
      <c r="N132" s="103"/>
      <c r="O132" s="104"/>
      <c r="P132" s="104"/>
      <c r="Q132" s="115"/>
      <c r="R132" s="115"/>
      <c r="S132" s="115"/>
      <c r="T132" s="115"/>
      <c r="U132" s="115"/>
    </row>
    <row r="133" spans="1:21" ht="15" customHeight="1">
      <c r="A133" s="36"/>
      <c r="B133" s="202" t="s">
        <v>255</v>
      </c>
      <c r="C133" s="163"/>
      <c r="D133" s="212" t="s">
        <v>256</v>
      </c>
      <c r="E133" s="212"/>
      <c r="F133" s="78"/>
      <c r="G133" s="74" t="s">
        <v>250</v>
      </c>
      <c r="H133" s="75"/>
      <c r="I133" s="75"/>
      <c r="J133" s="75">
        <f t="shared" si="4"/>
        <v>0</v>
      </c>
      <c r="K133" s="116"/>
      <c r="L133" s="105"/>
      <c r="M133" s="115"/>
      <c r="N133" s="103"/>
      <c r="O133" s="104"/>
      <c r="P133" s="104"/>
      <c r="Q133" s="115"/>
      <c r="R133" s="115"/>
      <c r="S133" s="115"/>
      <c r="T133" s="115"/>
      <c r="U133" s="115"/>
    </row>
    <row r="134" spans="1:21" ht="15" customHeight="1">
      <c r="A134" s="36"/>
      <c r="B134" s="202" t="s">
        <v>257</v>
      </c>
      <c r="C134" s="163"/>
      <c r="D134" s="212" t="s">
        <v>258</v>
      </c>
      <c r="E134" s="212"/>
      <c r="F134" s="78"/>
      <c r="G134" s="74" t="s">
        <v>250</v>
      </c>
      <c r="H134" s="75"/>
      <c r="I134" s="75"/>
      <c r="J134" s="75">
        <f t="shared" si="4"/>
        <v>0</v>
      </c>
      <c r="K134" s="116"/>
      <c r="L134" s="105"/>
      <c r="M134" s="115"/>
      <c r="N134" s="103"/>
      <c r="O134" s="104"/>
      <c r="P134" s="104"/>
      <c r="Q134" s="115"/>
      <c r="R134" s="115"/>
      <c r="S134" s="115"/>
      <c r="T134" s="115"/>
      <c r="U134" s="115"/>
    </row>
    <row r="135" spans="1:21" ht="15" customHeight="1">
      <c r="A135" s="36"/>
      <c r="B135" s="202" t="s">
        <v>259</v>
      </c>
      <c r="C135" s="163"/>
      <c r="D135" s="212" t="s">
        <v>260</v>
      </c>
      <c r="E135" s="212"/>
      <c r="F135" s="78"/>
      <c r="G135" s="74" t="s">
        <v>217</v>
      </c>
      <c r="H135" s="75"/>
      <c r="I135" s="75"/>
      <c r="J135" s="75">
        <f t="shared" si="4"/>
        <v>0</v>
      </c>
      <c r="K135" s="116"/>
      <c r="L135" s="105"/>
      <c r="M135" s="115"/>
      <c r="N135" s="103"/>
      <c r="O135" s="104"/>
      <c r="P135" s="104"/>
      <c r="Q135" s="115"/>
      <c r="R135" s="115"/>
      <c r="S135" s="115"/>
      <c r="T135" s="115"/>
      <c r="U135" s="115"/>
    </row>
    <row r="136" spans="1:21" ht="15" customHeight="1">
      <c r="A136" s="36"/>
      <c r="B136" s="202" t="s">
        <v>261</v>
      </c>
      <c r="C136" s="163"/>
      <c r="D136" s="212" t="s">
        <v>252</v>
      </c>
      <c r="E136" s="212"/>
      <c r="F136" s="78"/>
      <c r="G136" s="74" t="s">
        <v>250</v>
      </c>
      <c r="H136" s="75"/>
      <c r="I136" s="75"/>
      <c r="J136" s="75">
        <f t="shared" si="4"/>
        <v>0</v>
      </c>
      <c r="K136" s="116"/>
      <c r="L136" s="105"/>
      <c r="M136" s="115"/>
      <c r="N136" s="103"/>
      <c r="O136" s="104"/>
      <c r="P136" s="104"/>
      <c r="Q136" s="115"/>
      <c r="R136" s="115"/>
      <c r="S136" s="115"/>
      <c r="T136" s="115"/>
      <c r="U136" s="115"/>
    </row>
    <row r="137" spans="1:21" ht="15" customHeight="1">
      <c r="A137" s="36"/>
      <c r="B137" s="202" t="s">
        <v>262</v>
      </c>
      <c r="C137" s="163"/>
      <c r="D137" s="212" t="s">
        <v>263</v>
      </c>
      <c r="E137" s="212"/>
      <c r="F137" s="78"/>
      <c r="G137" s="74" t="s">
        <v>250</v>
      </c>
      <c r="H137" s="75"/>
      <c r="I137" s="75"/>
      <c r="J137" s="75">
        <f t="shared" si="4"/>
        <v>0</v>
      </c>
      <c r="K137" s="116"/>
      <c r="L137" s="105"/>
      <c r="M137" s="115"/>
      <c r="N137" s="103"/>
      <c r="O137" s="104"/>
      <c r="P137" s="104"/>
      <c r="Q137" s="115"/>
      <c r="R137" s="115"/>
      <c r="S137" s="115"/>
      <c r="T137" s="115"/>
      <c r="U137" s="115"/>
    </row>
    <row r="138" spans="1:21" ht="15" customHeight="1">
      <c r="A138" s="36"/>
      <c r="B138" s="202" t="s">
        <v>264</v>
      </c>
      <c r="C138" s="163"/>
      <c r="D138" s="212" t="s">
        <v>265</v>
      </c>
      <c r="E138" s="212"/>
      <c r="F138" s="78"/>
      <c r="G138" s="74" t="s">
        <v>217</v>
      </c>
      <c r="H138" s="75"/>
      <c r="I138" s="75"/>
      <c r="J138" s="75"/>
      <c r="K138" s="116"/>
      <c r="L138" s="105"/>
      <c r="M138" s="115"/>
      <c r="N138" s="103"/>
      <c r="O138" s="104"/>
      <c r="P138" s="104"/>
      <c r="Q138" s="115"/>
      <c r="R138" s="115"/>
      <c r="S138" s="115"/>
      <c r="T138" s="115"/>
      <c r="U138" s="115"/>
    </row>
    <row r="139" spans="1:21" ht="15" customHeight="1">
      <c r="A139" s="36"/>
      <c r="B139" s="202" t="s">
        <v>266</v>
      </c>
      <c r="C139" s="163"/>
      <c r="D139" s="212" t="s">
        <v>267</v>
      </c>
      <c r="E139" s="212"/>
      <c r="F139" s="78"/>
      <c r="G139" s="74" t="s">
        <v>217</v>
      </c>
      <c r="H139" s="75"/>
      <c r="I139" s="75"/>
      <c r="J139" s="75"/>
      <c r="K139" s="116"/>
      <c r="L139" s="105"/>
      <c r="M139" s="115"/>
      <c r="N139" s="103"/>
      <c r="O139" s="104"/>
      <c r="P139" s="104"/>
      <c r="Q139" s="115"/>
      <c r="R139" s="115"/>
      <c r="S139" s="115"/>
      <c r="T139" s="115"/>
      <c r="U139" s="115"/>
    </row>
    <row r="140" spans="1:21" ht="15" customHeight="1">
      <c r="A140" s="36"/>
      <c r="B140" s="202" t="s">
        <v>268</v>
      </c>
      <c r="C140" s="163"/>
      <c r="D140" s="212" t="s">
        <v>269</v>
      </c>
      <c r="E140" s="212"/>
      <c r="F140" s="78"/>
      <c r="G140" s="74" t="s">
        <v>250</v>
      </c>
      <c r="H140" s="75"/>
      <c r="I140" s="75"/>
      <c r="J140" s="75">
        <f>SUM(H140*I140)</f>
        <v>0</v>
      </c>
      <c r="K140" s="116"/>
      <c r="L140" s="105"/>
      <c r="M140" s="115"/>
      <c r="N140" s="103"/>
      <c r="O140" s="104"/>
      <c r="P140" s="104"/>
      <c r="Q140" s="115"/>
      <c r="R140" s="115"/>
      <c r="S140" s="115"/>
      <c r="T140" s="115"/>
      <c r="U140" s="115"/>
    </row>
    <row r="141" spans="1:21" ht="15" customHeight="1">
      <c r="A141" s="36"/>
      <c r="B141" s="202" t="s">
        <v>270</v>
      </c>
      <c r="C141" s="213"/>
      <c r="D141" s="214" t="s">
        <v>271</v>
      </c>
      <c r="E141" s="214"/>
      <c r="F141" s="83"/>
      <c r="G141" s="159" t="s">
        <v>217</v>
      </c>
      <c r="H141" s="84"/>
      <c r="I141" s="84"/>
      <c r="J141" s="84">
        <f>SUM(H141*I141)</f>
        <v>0</v>
      </c>
      <c r="K141" s="116"/>
      <c r="L141" s="105"/>
      <c r="M141" s="115"/>
      <c r="N141" s="103"/>
      <c r="O141" s="104"/>
      <c r="P141" s="104"/>
      <c r="Q141" s="115"/>
      <c r="R141" s="115"/>
      <c r="S141" s="115"/>
      <c r="T141" s="115"/>
      <c r="U141" s="115"/>
    </row>
    <row r="142" spans="1:21" ht="15" customHeight="1">
      <c r="A142" s="36"/>
      <c r="B142" s="64" t="s">
        <v>50</v>
      </c>
      <c r="C142" s="211" t="s">
        <v>272</v>
      </c>
      <c r="D142" s="215"/>
      <c r="E142" s="216"/>
      <c r="F142" s="93"/>
      <c r="G142" s="93"/>
      <c r="H142" s="154"/>
      <c r="I142" s="154"/>
      <c r="J142" s="84"/>
      <c r="K142" s="116"/>
      <c r="L142" s="105"/>
      <c r="M142" s="115"/>
      <c r="N142" s="103"/>
      <c r="O142" s="104"/>
      <c r="P142" s="104"/>
      <c r="Q142" s="115"/>
      <c r="R142" s="115"/>
      <c r="S142" s="115"/>
      <c r="T142" s="115"/>
      <c r="U142" s="115"/>
    </row>
    <row r="143" spans="1:21" ht="15" customHeight="1">
      <c r="A143" s="36"/>
      <c r="B143" s="64" t="s">
        <v>273</v>
      </c>
      <c r="C143" s="198"/>
      <c r="D143" s="215" t="s">
        <v>274</v>
      </c>
      <c r="E143" s="212"/>
      <c r="F143" s="78"/>
      <c r="G143" s="78" t="s">
        <v>217</v>
      </c>
      <c r="H143" s="75"/>
      <c r="I143" s="75"/>
      <c r="J143" s="75">
        <f>SUM(H143*I143)</f>
        <v>0</v>
      </c>
      <c r="K143" s="116"/>
      <c r="L143" s="105"/>
      <c r="M143" s="115"/>
      <c r="N143" s="103"/>
      <c r="O143" s="104"/>
      <c r="P143" s="104"/>
      <c r="Q143" s="115"/>
      <c r="R143" s="115"/>
      <c r="S143" s="115"/>
      <c r="T143" s="115"/>
      <c r="U143" s="115"/>
    </row>
    <row r="144" spans="1:21" ht="15" customHeight="1">
      <c r="A144" s="36"/>
      <c r="B144" s="64" t="s">
        <v>275</v>
      </c>
      <c r="C144" s="198"/>
      <c r="D144" s="215" t="s">
        <v>276</v>
      </c>
      <c r="E144" s="212"/>
      <c r="F144" s="78"/>
      <c r="G144" s="78" t="s">
        <v>217</v>
      </c>
      <c r="H144" s="75"/>
      <c r="I144" s="75"/>
      <c r="J144" s="75">
        <f>SUM(H144*I144)</f>
        <v>0</v>
      </c>
      <c r="K144" s="116"/>
      <c r="L144" s="105"/>
      <c r="M144" s="115"/>
      <c r="N144" s="103"/>
      <c r="O144" s="104"/>
      <c r="P144" s="104"/>
      <c r="Q144" s="115"/>
      <c r="R144" s="115"/>
      <c r="S144" s="115"/>
      <c r="T144" s="115"/>
      <c r="U144" s="115"/>
    </row>
    <row r="145" spans="1:21" ht="15" customHeight="1">
      <c r="A145" s="36"/>
      <c r="B145" s="64" t="s">
        <v>277</v>
      </c>
      <c r="C145" s="163"/>
      <c r="D145" s="76" t="s">
        <v>278</v>
      </c>
      <c r="E145" s="86"/>
      <c r="F145" s="78"/>
      <c r="G145" s="78" t="s">
        <v>150</v>
      </c>
      <c r="H145" s="75"/>
      <c r="I145" s="75"/>
      <c r="J145" s="75">
        <f>SUM(H145*I145)</f>
        <v>0</v>
      </c>
      <c r="K145" s="116"/>
      <c r="L145" s="105"/>
      <c r="M145" s="115"/>
      <c r="N145" s="103"/>
      <c r="O145" s="104"/>
      <c r="P145" s="104"/>
      <c r="Q145" s="115"/>
      <c r="R145" s="115"/>
      <c r="S145" s="115"/>
      <c r="T145" s="115"/>
      <c r="U145" s="115"/>
    </row>
    <row r="146" spans="1:21" ht="15" customHeight="1">
      <c r="A146" s="36"/>
      <c r="B146" s="64" t="s">
        <v>279</v>
      </c>
      <c r="C146" s="163"/>
      <c r="D146" s="86" t="s">
        <v>280</v>
      </c>
      <c r="E146" s="86"/>
      <c r="F146" s="78"/>
      <c r="G146" s="78" t="s">
        <v>36</v>
      </c>
      <c r="H146" s="75"/>
      <c r="I146" s="75"/>
      <c r="J146" s="75">
        <f>SUM(H146*I146)</f>
        <v>0</v>
      </c>
      <c r="K146" s="116"/>
      <c r="L146" s="105"/>
      <c r="M146" s="115"/>
      <c r="N146" s="103"/>
      <c r="O146" s="104"/>
      <c r="P146" s="104"/>
      <c r="Q146" s="115"/>
      <c r="R146" s="115"/>
      <c r="S146" s="115"/>
      <c r="T146" s="115"/>
      <c r="U146" s="115"/>
    </row>
    <row r="147" spans="1:21" ht="15" customHeight="1">
      <c r="A147" s="36"/>
      <c r="B147" s="64" t="s">
        <v>52</v>
      </c>
      <c r="C147" s="211" t="s">
        <v>281</v>
      </c>
      <c r="D147" s="86"/>
      <c r="E147" s="86"/>
      <c r="F147" s="78"/>
      <c r="G147" s="78"/>
      <c r="H147" s="75"/>
      <c r="I147" s="75"/>
      <c r="J147" s="75"/>
      <c r="K147" s="116"/>
      <c r="L147" s="105"/>
      <c r="M147" s="115"/>
      <c r="N147" s="103"/>
      <c r="O147" s="104"/>
      <c r="P147" s="104"/>
      <c r="Q147" s="115"/>
      <c r="R147" s="115"/>
      <c r="S147" s="115"/>
      <c r="T147" s="115"/>
      <c r="U147" s="115"/>
    </row>
    <row r="148" spans="1:21" ht="15" customHeight="1">
      <c r="A148" s="36"/>
      <c r="B148" s="64" t="s">
        <v>282</v>
      </c>
      <c r="C148" s="163"/>
      <c r="D148" s="86" t="s">
        <v>283</v>
      </c>
      <c r="E148" s="86"/>
      <c r="F148" s="78"/>
      <c r="G148" s="78" t="s">
        <v>150</v>
      </c>
      <c r="H148" s="75"/>
      <c r="I148" s="75"/>
      <c r="J148" s="75">
        <f t="shared" ref="J148:J153" si="5">SUM(H148*I148)</f>
        <v>0</v>
      </c>
      <c r="K148" s="116"/>
      <c r="L148" s="105"/>
      <c r="M148" s="115"/>
      <c r="N148" s="103"/>
      <c r="O148" s="104"/>
      <c r="P148" s="104"/>
      <c r="Q148" s="115"/>
      <c r="R148" s="115"/>
      <c r="S148" s="115"/>
      <c r="T148" s="115"/>
      <c r="U148" s="115"/>
    </row>
    <row r="149" spans="1:21" ht="15" customHeight="1">
      <c r="A149" s="36"/>
      <c r="B149" s="64" t="s">
        <v>284</v>
      </c>
      <c r="C149" s="163"/>
      <c r="D149" s="86" t="s">
        <v>285</v>
      </c>
      <c r="E149" s="86"/>
      <c r="F149" s="78"/>
      <c r="G149" s="78" t="s">
        <v>150</v>
      </c>
      <c r="H149" s="75"/>
      <c r="I149" s="75"/>
      <c r="J149" s="75">
        <f t="shared" si="5"/>
        <v>0</v>
      </c>
      <c r="K149" s="116"/>
      <c r="L149" s="105"/>
      <c r="M149" s="115"/>
      <c r="N149" s="103"/>
      <c r="O149" s="104"/>
      <c r="P149" s="104"/>
      <c r="Q149" s="115"/>
      <c r="R149" s="115"/>
      <c r="S149" s="115"/>
      <c r="T149" s="115"/>
      <c r="U149" s="115"/>
    </row>
    <row r="150" spans="1:21" ht="15" customHeight="1">
      <c r="A150" s="36"/>
      <c r="B150" s="64" t="s">
        <v>286</v>
      </c>
      <c r="C150" s="163"/>
      <c r="D150" s="86" t="s">
        <v>287</v>
      </c>
      <c r="E150" s="86"/>
      <c r="F150" s="78"/>
      <c r="G150" s="78" t="s">
        <v>150</v>
      </c>
      <c r="H150" s="75"/>
      <c r="I150" s="75"/>
      <c r="J150" s="75">
        <f t="shared" si="5"/>
        <v>0</v>
      </c>
      <c r="K150" s="116"/>
      <c r="L150" s="105"/>
      <c r="M150" s="115"/>
      <c r="N150" s="103"/>
      <c r="O150" s="104"/>
      <c r="P150" s="104"/>
      <c r="Q150" s="115"/>
      <c r="R150" s="115"/>
      <c r="S150" s="115"/>
      <c r="T150" s="115"/>
      <c r="U150" s="115"/>
    </row>
    <row r="151" spans="1:21" ht="15" customHeight="1">
      <c r="A151" s="36"/>
      <c r="B151" s="64" t="s">
        <v>288</v>
      </c>
      <c r="C151" s="163"/>
      <c r="D151" s="86" t="s">
        <v>289</v>
      </c>
      <c r="E151" s="86"/>
      <c r="F151" s="78"/>
      <c r="G151" s="78" t="s">
        <v>217</v>
      </c>
      <c r="H151" s="75"/>
      <c r="I151" s="75"/>
      <c r="J151" s="75">
        <f t="shared" si="5"/>
        <v>0</v>
      </c>
      <c r="K151" s="116"/>
      <c r="L151" s="105"/>
      <c r="M151" s="115"/>
      <c r="N151" s="103"/>
      <c r="O151" s="104"/>
      <c r="P151" s="104"/>
      <c r="Q151" s="115"/>
      <c r="R151" s="115"/>
      <c r="S151" s="115"/>
      <c r="T151" s="115"/>
      <c r="U151" s="115"/>
    </row>
    <row r="152" spans="1:21" ht="15" customHeight="1">
      <c r="A152" s="36"/>
      <c r="B152" s="64" t="s">
        <v>290</v>
      </c>
      <c r="C152" s="163"/>
      <c r="D152" s="86" t="s">
        <v>252</v>
      </c>
      <c r="E152" s="86"/>
      <c r="F152" s="78"/>
      <c r="G152" s="78" t="s">
        <v>36</v>
      </c>
      <c r="H152" s="75"/>
      <c r="I152" s="75"/>
      <c r="J152" s="75">
        <f t="shared" si="5"/>
        <v>0</v>
      </c>
      <c r="K152" s="116"/>
      <c r="L152" s="105"/>
      <c r="M152" s="115"/>
      <c r="N152" s="103"/>
      <c r="O152" s="104"/>
      <c r="P152" s="104"/>
      <c r="Q152" s="115"/>
      <c r="R152" s="115"/>
      <c r="S152" s="115"/>
      <c r="T152" s="115"/>
      <c r="U152" s="115"/>
    </row>
    <row r="153" spans="1:21" ht="15" customHeight="1">
      <c r="A153" s="36"/>
      <c r="B153" s="64" t="s">
        <v>291</v>
      </c>
      <c r="C153" s="163"/>
      <c r="D153" s="86" t="s">
        <v>263</v>
      </c>
      <c r="E153" s="86"/>
      <c r="F153" s="78"/>
      <c r="G153" s="74" t="s">
        <v>250</v>
      </c>
      <c r="H153" s="75"/>
      <c r="I153" s="75"/>
      <c r="J153" s="75">
        <f t="shared" si="5"/>
        <v>0</v>
      </c>
      <c r="K153" s="116"/>
      <c r="L153" s="105"/>
      <c r="M153" s="115"/>
      <c r="N153" s="103"/>
      <c r="O153" s="104"/>
      <c r="P153" s="104"/>
      <c r="Q153" s="115"/>
      <c r="R153" s="115"/>
      <c r="S153" s="115"/>
      <c r="T153" s="115"/>
      <c r="U153" s="115"/>
    </row>
    <row r="154" spans="1:21" ht="15" customHeight="1">
      <c r="A154" s="36"/>
      <c r="B154" s="64" t="s">
        <v>55</v>
      </c>
      <c r="C154" s="217" t="s">
        <v>292</v>
      </c>
      <c r="D154" s="215"/>
      <c r="E154" s="216"/>
      <c r="F154" s="93"/>
      <c r="G154" s="93"/>
      <c r="H154" s="154"/>
      <c r="I154" s="154"/>
      <c r="J154" s="203"/>
      <c r="K154" s="116"/>
      <c r="L154" s="105"/>
      <c r="M154" s="115"/>
      <c r="N154" s="103"/>
      <c r="O154" s="104"/>
      <c r="P154" s="104"/>
      <c r="Q154" s="115"/>
      <c r="R154" s="115"/>
      <c r="S154" s="115"/>
      <c r="T154" s="115"/>
      <c r="U154" s="115"/>
    </row>
    <row r="155" spans="1:21" ht="15" customHeight="1">
      <c r="A155" s="36"/>
      <c r="B155" s="64" t="s">
        <v>293</v>
      </c>
      <c r="C155" s="218"/>
      <c r="D155" s="219" t="s">
        <v>294</v>
      </c>
      <c r="E155" s="86"/>
      <c r="F155" s="78"/>
      <c r="G155" s="74" t="s">
        <v>250</v>
      </c>
      <c r="H155" s="75"/>
      <c r="I155" s="75"/>
      <c r="J155" s="75">
        <f t="shared" ref="J155:J160" si="6">SUM(H155*I155)</f>
        <v>0</v>
      </c>
      <c r="K155" s="116"/>
      <c r="L155" s="105"/>
      <c r="M155" s="115"/>
      <c r="N155" s="103"/>
      <c r="O155" s="104"/>
      <c r="P155" s="104"/>
      <c r="Q155" s="115"/>
      <c r="R155" s="115"/>
      <c r="S155" s="115"/>
      <c r="T155" s="115"/>
      <c r="U155" s="115"/>
    </row>
    <row r="156" spans="1:21" ht="15" customHeight="1">
      <c r="A156" s="36"/>
      <c r="B156" s="64" t="s">
        <v>295</v>
      </c>
      <c r="C156" s="163"/>
      <c r="D156" s="86" t="s">
        <v>296</v>
      </c>
      <c r="E156" s="86"/>
      <c r="F156" s="78"/>
      <c r="G156" s="74" t="s">
        <v>250</v>
      </c>
      <c r="H156" s="75"/>
      <c r="I156" s="75"/>
      <c r="J156" s="75">
        <f t="shared" si="6"/>
        <v>0</v>
      </c>
      <c r="K156" s="116"/>
      <c r="L156" s="105"/>
      <c r="M156" s="115"/>
      <c r="N156" s="103"/>
      <c r="O156" s="104"/>
      <c r="P156" s="104"/>
      <c r="Q156" s="115"/>
      <c r="R156" s="115"/>
      <c r="S156" s="115"/>
      <c r="T156" s="115"/>
      <c r="U156" s="115"/>
    </row>
    <row r="157" spans="1:21" ht="15" customHeight="1">
      <c r="A157" s="36"/>
      <c r="B157" s="64" t="s">
        <v>297</v>
      </c>
      <c r="C157" s="163"/>
      <c r="D157" s="86" t="s">
        <v>298</v>
      </c>
      <c r="E157" s="86"/>
      <c r="F157" s="78"/>
      <c r="G157" s="74" t="s">
        <v>250</v>
      </c>
      <c r="H157" s="75"/>
      <c r="I157" s="75"/>
      <c r="J157" s="75">
        <f t="shared" si="6"/>
        <v>0</v>
      </c>
      <c r="K157" s="116"/>
      <c r="L157" s="105"/>
      <c r="M157" s="115"/>
      <c r="N157" s="103"/>
      <c r="O157" s="104"/>
      <c r="P157" s="104"/>
      <c r="Q157" s="115"/>
      <c r="R157" s="115"/>
      <c r="S157" s="115"/>
      <c r="T157" s="115"/>
      <c r="U157" s="115"/>
    </row>
    <row r="158" spans="1:21" ht="15" customHeight="1">
      <c r="A158" s="36"/>
      <c r="B158" s="64" t="s">
        <v>299</v>
      </c>
      <c r="C158" s="163"/>
      <c r="D158" s="220" t="s">
        <v>300</v>
      </c>
      <c r="E158" s="95"/>
      <c r="F158" s="78"/>
      <c r="G158" s="74" t="s">
        <v>250</v>
      </c>
      <c r="H158" s="75"/>
      <c r="I158" s="75"/>
      <c r="J158" s="75">
        <f t="shared" si="6"/>
        <v>0</v>
      </c>
      <c r="K158" s="116"/>
      <c r="L158" s="105"/>
      <c r="M158" s="115"/>
      <c r="N158" s="103"/>
      <c r="O158" s="104"/>
      <c r="P158" s="104"/>
      <c r="Q158" s="115"/>
      <c r="R158" s="115"/>
      <c r="S158" s="115"/>
      <c r="T158" s="115"/>
      <c r="U158" s="115"/>
    </row>
    <row r="159" spans="1:21" ht="15" customHeight="1">
      <c r="A159" s="36"/>
      <c r="B159" s="64" t="s">
        <v>301</v>
      </c>
      <c r="C159" s="163"/>
      <c r="D159" s="95" t="s">
        <v>302</v>
      </c>
      <c r="E159" s="95"/>
      <c r="F159" s="78"/>
      <c r="G159" s="74" t="s">
        <v>250</v>
      </c>
      <c r="H159" s="75"/>
      <c r="I159" s="75"/>
      <c r="J159" s="75">
        <f t="shared" si="6"/>
        <v>0</v>
      </c>
      <c r="K159" s="116"/>
      <c r="L159" s="105"/>
      <c r="M159" s="115"/>
      <c r="N159" s="103"/>
      <c r="O159" s="104"/>
      <c r="P159" s="104"/>
      <c r="Q159" s="115"/>
      <c r="R159" s="115"/>
      <c r="S159" s="115"/>
      <c r="T159" s="115"/>
      <c r="U159" s="115"/>
    </row>
    <row r="160" spans="1:21" ht="15" customHeight="1">
      <c r="A160" s="36"/>
      <c r="B160" s="64" t="s">
        <v>303</v>
      </c>
      <c r="C160" s="163"/>
      <c r="D160" s="95" t="s">
        <v>304</v>
      </c>
      <c r="E160" s="95"/>
      <c r="F160" s="78"/>
      <c r="G160" s="74" t="s">
        <v>250</v>
      </c>
      <c r="H160" s="75"/>
      <c r="I160" s="75"/>
      <c r="J160" s="75">
        <f t="shared" si="6"/>
        <v>0</v>
      </c>
      <c r="K160" s="116"/>
      <c r="L160" s="105"/>
      <c r="M160" s="115"/>
      <c r="N160" s="103"/>
      <c r="O160" s="104"/>
      <c r="P160" s="104"/>
      <c r="Q160" s="115"/>
      <c r="R160" s="115"/>
      <c r="S160" s="115"/>
      <c r="T160" s="115"/>
      <c r="U160" s="115"/>
    </row>
    <row r="161" spans="1:21" ht="15" customHeight="1">
      <c r="A161" s="36"/>
      <c r="B161" s="91" t="s">
        <v>57</v>
      </c>
      <c r="C161" s="175" t="s">
        <v>305</v>
      </c>
      <c r="D161" s="221"/>
      <c r="E161" s="222"/>
      <c r="F161" s="93"/>
      <c r="G161" s="93"/>
      <c r="H161" s="154"/>
      <c r="I161" s="154"/>
      <c r="J161" s="203"/>
      <c r="K161" s="116"/>
      <c r="L161" s="105"/>
      <c r="M161" s="115"/>
      <c r="N161" s="103"/>
      <c r="O161" s="104"/>
      <c r="P161" s="104"/>
      <c r="Q161" s="115"/>
      <c r="R161" s="115"/>
      <c r="S161" s="115"/>
      <c r="T161" s="115"/>
      <c r="U161" s="115"/>
    </row>
    <row r="162" spans="1:21" ht="15" customHeight="1">
      <c r="A162" s="36"/>
      <c r="B162" s="64" t="s">
        <v>306</v>
      </c>
      <c r="C162" s="65"/>
      <c r="D162" s="76" t="s">
        <v>307</v>
      </c>
      <c r="E162" s="86"/>
      <c r="F162" s="73"/>
      <c r="G162" s="74" t="s">
        <v>250</v>
      </c>
      <c r="H162" s="75"/>
      <c r="I162" s="75"/>
      <c r="J162" s="75">
        <f>SUM(H162*I162)</f>
        <v>0</v>
      </c>
      <c r="K162" s="116"/>
      <c r="L162" s="105"/>
      <c r="M162" s="115"/>
      <c r="N162" s="103"/>
      <c r="O162" s="104"/>
      <c r="P162" s="104"/>
      <c r="Q162" s="115"/>
      <c r="R162" s="115"/>
      <c r="S162" s="115"/>
      <c r="T162" s="115"/>
      <c r="U162" s="115"/>
    </row>
    <row r="163" spans="1:21" ht="15" customHeight="1">
      <c r="A163" s="36"/>
      <c r="B163" s="64" t="s">
        <v>308</v>
      </c>
      <c r="C163" s="65"/>
      <c r="D163" s="76" t="s">
        <v>309</v>
      </c>
      <c r="E163" s="86"/>
      <c r="F163" s="73"/>
      <c r="G163" s="74" t="s">
        <v>250</v>
      </c>
      <c r="H163" s="75"/>
      <c r="I163" s="75"/>
      <c r="J163" s="75">
        <f>SUM(H163*I163)</f>
        <v>0</v>
      </c>
      <c r="K163" s="116"/>
      <c r="L163" s="105"/>
      <c r="M163" s="115"/>
      <c r="N163" s="103"/>
      <c r="O163" s="104"/>
      <c r="P163" s="104"/>
      <c r="Q163" s="115"/>
      <c r="R163" s="115"/>
      <c r="S163" s="115"/>
      <c r="T163" s="115"/>
      <c r="U163" s="115"/>
    </row>
    <row r="164" spans="1:21" ht="15" customHeight="1">
      <c r="A164" s="36"/>
      <c r="B164" s="64" t="s">
        <v>310</v>
      </c>
      <c r="C164" s="65"/>
      <c r="D164" s="71" t="s">
        <v>311</v>
      </c>
      <c r="E164" s="95"/>
      <c r="F164" s="73"/>
      <c r="G164" s="74" t="s">
        <v>250</v>
      </c>
      <c r="H164" s="75"/>
      <c r="I164" s="75"/>
      <c r="J164" s="75">
        <f>SUM(H164*I164)</f>
        <v>0</v>
      </c>
      <c r="K164" s="116"/>
      <c r="L164" s="105"/>
      <c r="M164" s="115"/>
      <c r="N164" s="103"/>
      <c r="O164" s="104"/>
      <c r="P164" s="104"/>
      <c r="Q164" s="115"/>
      <c r="R164" s="115"/>
      <c r="S164" s="115"/>
      <c r="T164" s="115"/>
      <c r="U164" s="115"/>
    </row>
    <row r="165" spans="1:21" ht="15" customHeight="1">
      <c r="A165" s="36"/>
      <c r="B165" s="64" t="s">
        <v>59</v>
      </c>
      <c r="C165" s="164" t="s">
        <v>312</v>
      </c>
      <c r="D165" s="76"/>
      <c r="E165" s="86"/>
      <c r="F165" s="73"/>
      <c r="G165" s="74"/>
      <c r="H165" s="75"/>
      <c r="I165" s="75"/>
      <c r="J165" s="75"/>
      <c r="K165" s="116"/>
      <c r="L165" s="105"/>
      <c r="M165" s="115"/>
      <c r="N165" s="103"/>
      <c r="O165" s="104"/>
      <c r="P165" s="104"/>
      <c r="Q165" s="115"/>
      <c r="R165" s="115"/>
      <c r="S165" s="115"/>
      <c r="T165" s="115"/>
      <c r="U165" s="115"/>
    </row>
    <row r="166" spans="1:21" ht="15" customHeight="1">
      <c r="A166" s="36"/>
      <c r="B166" s="64" t="s">
        <v>313</v>
      </c>
      <c r="C166" s="65"/>
      <c r="D166" s="71" t="s">
        <v>314</v>
      </c>
      <c r="E166" s="95"/>
      <c r="F166" s="73"/>
      <c r="G166" s="74" t="s">
        <v>250</v>
      </c>
      <c r="H166" s="75"/>
      <c r="I166" s="75"/>
      <c r="J166" s="75">
        <f>SUM(H166*I166)</f>
        <v>0</v>
      </c>
      <c r="K166" s="116"/>
      <c r="L166" s="105"/>
      <c r="M166" s="115"/>
      <c r="N166" s="103"/>
      <c r="O166" s="104"/>
      <c r="P166" s="104"/>
      <c r="Q166" s="115"/>
      <c r="R166" s="115"/>
      <c r="S166" s="115"/>
      <c r="T166" s="115"/>
      <c r="U166" s="115"/>
    </row>
    <row r="167" spans="1:21" ht="15" customHeight="1">
      <c r="A167" s="56"/>
      <c r="B167" s="223" t="s">
        <v>65</v>
      </c>
      <c r="C167" s="224" t="s">
        <v>315</v>
      </c>
      <c r="D167" s="225"/>
      <c r="E167" s="225"/>
      <c r="F167" s="62"/>
      <c r="G167" s="62"/>
      <c r="H167" s="63"/>
      <c r="I167" s="63"/>
      <c r="J167" s="63"/>
      <c r="K167" s="111">
        <f>SUM(J168:J182)</f>
        <v>0</v>
      </c>
      <c r="L167" s="105"/>
      <c r="M167" s="112">
        <f>SUM(M168:M182)</f>
        <v>0</v>
      </c>
      <c r="N167" s="113"/>
      <c r="O167" s="114"/>
      <c r="P167" s="114"/>
      <c r="Q167" s="448"/>
      <c r="R167" s="449"/>
      <c r="S167" s="449"/>
      <c r="T167" s="449"/>
      <c r="U167" s="449"/>
    </row>
    <row r="168" spans="1:21" s="22" customFormat="1" ht="15" customHeight="1">
      <c r="A168" s="226"/>
      <c r="B168" s="176" t="s">
        <v>316</v>
      </c>
      <c r="C168" s="227" t="s">
        <v>317</v>
      </c>
      <c r="D168" s="228" t="s">
        <v>318</v>
      </c>
      <c r="E168" s="229"/>
      <c r="F168" s="230"/>
      <c r="G168" s="231" t="s">
        <v>36</v>
      </c>
      <c r="H168" s="232"/>
      <c r="I168" s="232"/>
      <c r="J168" s="232">
        <f>SUM(H168*I168)</f>
        <v>0</v>
      </c>
      <c r="K168" s="238"/>
      <c r="L168" s="245"/>
      <c r="M168" s="246"/>
      <c r="N168" s="103"/>
      <c r="O168" s="104"/>
      <c r="P168" s="104"/>
      <c r="Q168" s="246"/>
      <c r="R168" s="246"/>
      <c r="S168" s="246"/>
      <c r="T168" s="246"/>
      <c r="U168" s="246"/>
    </row>
    <row r="169" spans="1:21" s="22" customFormat="1" ht="15" customHeight="1">
      <c r="A169" s="226"/>
      <c r="B169" s="176" t="s">
        <v>319</v>
      </c>
      <c r="C169" s="227"/>
      <c r="D169" s="228" t="s">
        <v>320</v>
      </c>
      <c r="E169" s="229"/>
      <c r="F169" s="230"/>
      <c r="G169" s="231" t="s">
        <v>36</v>
      </c>
      <c r="H169" s="232"/>
      <c r="I169" s="232"/>
      <c r="J169" s="232">
        <f>SUM(H169*I169)</f>
        <v>0</v>
      </c>
      <c r="K169" s="247"/>
      <c r="L169" s="245"/>
      <c r="M169" s="246"/>
      <c r="N169" s="103"/>
      <c r="O169" s="104"/>
      <c r="P169" s="104"/>
      <c r="Q169" s="246"/>
      <c r="R169" s="246"/>
      <c r="S169" s="246"/>
      <c r="T169" s="246"/>
      <c r="U169" s="246"/>
    </row>
    <row r="170" spans="1:21" s="22" customFormat="1" ht="15" customHeight="1">
      <c r="A170" s="226"/>
      <c r="B170" s="176" t="s">
        <v>321</v>
      </c>
      <c r="C170" s="227"/>
      <c r="D170" s="228" t="s">
        <v>322</v>
      </c>
      <c r="E170" s="229"/>
      <c r="F170" s="230"/>
      <c r="G170" s="231" t="s">
        <v>36</v>
      </c>
      <c r="H170" s="232"/>
      <c r="I170" s="232"/>
      <c r="J170" s="232">
        <f>SUM(H170*I170)</f>
        <v>0</v>
      </c>
      <c r="K170" s="247"/>
      <c r="L170" s="245"/>
      <c r="M170" s="246"/>
      <c r="N170" s="103"/>
      <c r="O170" s="104"/>
      <c r="P170" s="104"/>
      <c r="Q170" s="246"/>
      <c r="R170" s="246"/>
      <c r="S170" s="246"/>
      <c r="T170" s="246"/>
      <c r="U170" s="246"/>
    </row>
    <row r="171" spans="1:21" s="22" customFormat="1" ht="15" customHeight="1">
      <c r="A171" s="226"/>
      <c r="B171" s="176" t="s">
        <v>323</v>
      </c>
      <c r="C171" s="227"/>
      <c r="D171" s="228" t="s">
        <v>324</v>
      </c>
      <c r="E171" s="229"/>
      <c r="F171" s="230"/>
      <c r="G171" s="231" t="s">
        <v>36</v>
      </c>
      <c r="H171" s="232"/>
      <c r="I171" s="232"/>
      <c r="J171" s="232">
        <f>SUM(H171*I171)</f>
        <v>0</v>
      </c>
      <c r="K171" s="247"/>
      <c r="L171" s="245"/>
      <c r="M171" s="246"/>
      <c r="N171" s="103"/>
      <c r="O171" s="104"/>
      <c r="P171" s="104"/>
      <c r="Q171" s="246"/>
      <c r="R171" s="246"/>
      <c r="S171" s="246"/>
      <c r="T171" s="246"/>
      <c r="U171" s="246"/>
    </row>
    <row r="172" spans="1:21" s="22" customFormat="1" ht="15" customHeight="1">
      <c r="A172" s="226"/>
      <c r="B172" s="176" t="s">
        <v>325</v>
      </c>
      <c r="C172" s="233" t="s">
        <v>326</v>
      </c>
      <c r="D172" s="228" t="s">
        <v>327</v>
      </c>
      <c r="E172" s="229"/>
      <c r="F172" s="234"/>
      <c r="G172" s="231" t="s">
        <v>250</v>
      </c>
      <c r="H172" s="235"/>
      <c r="I172" s="235"/>
      <c r="J172" s="235">
        <f t="shared" ref="J172:J182" si="7">SUM(H172*I172)</f>
        <v>0</v>
      </c>
      <c r="K172" s="247"/>
      <c r="L172" s="245"/>
      <c r="M172" s="246"/>
      <c r="N172" s="103"/>
      <c r="O172" s="104"/>
      <c r="P172" s="104"/>
      <c r="Q172" s="246"/>
      <c r="R172" s="246"/>
      <c r="S172" s="246"/>
      <c r="T172" s="246"/>
      <c r="U172" s="246"/>
    </row>
    <row r="173" spans="1:21" s="22" customFormat="1" ht="15" customHeight="1">
      <c r="A173" s="226"/>
      <c r="B173" s="176" t="s">
        <v>328</v>
      </c>
      <c r="C173" s="227"/>
      <c r="D173" s="228" t="s">
        <v>329</v>
      </c>
      <c r="E173" s="229"/>
      <c r="F173" s="234"/>
      <c r="G173" s="231" t="s">
        <v>250</v>
      </c>
      <c r="H173" s="235"/>
      <c r="I173" s="235"/>
      <c r="J173" s="235">
        <f t="shared" si="7"/>
        <v>0</v>
      </c>
      <c r="K173" s="247"/>
      <c r="L173" s="245"/>
      <c r="M173" s="246"/>
      <c r="N173" s="103"/>
      <c r="O173" s="104"/>
      <c r="P173" s="104"/>
      <c r="Q173" s="246"/>
      <c r="R173" s="246"/>
      <c r="S173" s="246"/>
      <c r="T173" s="246"/>
      <c r="U173" s="246"/>
    </row>
    <row r="174" spans="1:21" s="22" customFormat="1" ht="15" customHeight="1">
      <c r="A174" s="226"/>
      <c r="B174" s="176" t="s">
        <v>330</v>
      </c>
      <c r="C174" s="227"/>
      <c r="D174" s="228" t="s">
        <v>331</v>
      </c>
      <c r="E174" s="229"/>
      <c r="F174" s="234"/>
      <c r="G174" s="231" t="s">
        <v>250</v>
      </c>
      <c r="H174" s="235"/>
      <c r="I174" s="235"/>
      <c r="J174" s="235">
        <f t="shared" si="7"/>
        <v>0</v>
      </c>
      <c r="K174" s="247"/>
      <c r="L174" s="245"/>
      <c r="M174" s="246"/>
      <c r="N174" s="103"/>
      <c r="O174" s="104"/>
      <c r="P174" s="104"/>
      <c r="Q174" s="246"/>
      <c r="R174" s="246"/>
      <c r="S174" s="246"/>
      <c r="T174" s="246"/>
      <c r="U174" s="246"/>
    </row>
    <row r="175" spans="1:21" s="22" customFormat="1" ht="15" customHeight="1">
      <c r="A175" s="226"/>
      <c r="B175" s="176" t="s">
        <v>332</v>
      </c>
      <c r="C175" s="227"/>
      <c r="D175" s="228" t="s">
        <v>333</v>
      </c>
      <c r="E175" s="229"/>
      <c r="F175" s="234"/>
      <c r="G175" s="231" t="s">
        <v>250</v>
      </c>
      <c r="H175" s="235"/>
      <c r="I175" s="235"/>
      <c r="J175" s="235">
        <f t="shared" si="7"/>
        <v>0</v>
      </c>
      <c r="K175" s="247"/>
      <c r="L175" s="245"/>
      <c r="M175" s="246"/>
      <c r="N175" s="103"/>
      <c r="O175" s="104"/>
      <c r="P175" s="104"/>
      <c r="Q175" s="246"/>
      <c r="R175" s="246"/>
      <c r="S175" s="246"/>
      <c r="T175" s="246"/>
      <c r="U175" s="246"/>
    </row>
    <row r="176" spans="1:21" s="22" customFormat="1" ht="15" customHeight="1">
      <c r="A176" s="226"/>
      <c r="B176" s="176" t="s">
        <v>334</v>
      </c>
      <c r="C176" s="227"/>
      <c r="D176" s="228" t="s">
        <v>335</v>
      </c>
      <c r="E176" s="229"/>
      <c r="F176" s="234"/>
      <c r="G176" s="231" t="s">
        <v>150</v>
      </c>
      <c r="H176" s="235"/>
      <c r="I176" s="235"/>
      <c r="J176" s="235">
        <f t="shared" si="7"/>
        <v>0</v>
      </c>
      <c r="K176" s="247"/>
      <c r="L176" s="245"/>
      <c r="M176" s="246"/>
      <c r="N176" s="103"/>
      <c r="O176" s="104"/>
      <c r="P176" s="104"/>
      <c r="Q176" s="246"/>
      <c r="R176" s="246"/>
      <c r="S176" s="246"/>
      <c r="T176" s="246"/>
      <c r="U176" s="246"/>
    </row>
    <row r="177" spans="1:21" s="22" customFormat="1" ht="15" customHeight="1">
      <c r="A177" s="226"/>
      <c r="B177" s="176" t="s">
        <v>336</v>
      </c>
      <c r="C177" s="227"/>
      <c r="D177" s="228" t="s">
        <v>305</v>
      </c>
      <c r="E177" s="229"/>
      <c r="F177" s="234"/>
      <c r="G177" s="231" t="s">
        <v>250</v>
      </c>
      <c r="H177" s="235"/>
      <c r="I177" s="235"/>
      <c r="J177" s="235">
        <f t="shared" si="7"/>
        <v>0</v>
      </c>
      <c r="K177" s="247"/>
      <c r="L177" s="245"/>
      <c r="M177" s="246"/>
      <c r="N177" s="103"/>
      <c r="O177" s="104"/>
      <c r="P177" s="104"/>
      <c r="Q177" s="246"/>
      <c r="R177" s="246"/>
      <c r="S177" s="246"/>
      <c r="T177" s="246"/>
      <c r="U177" s="246"/>
    </row>
    <row r="178" spans="1:21" s="22" customFormat="1" ht="15" customHeight="1">
      <c r="A178" s="226"/>
      <c r="B178" s="176" t="s">
        <v>337</v>
      </c>
      <c r="C178" s="227"/>
      <c r="D178" s="228" t="s">
        <v>338</v>
      </c>
      <c r="E178" s="229"/>
      <c r="F178" s="236"/>
      <c r="G178" s="237" t="s">
        <v>250</v>
      </c>
      <c r="H178" s="238"/>
      <c r="I178" s="238"/>
      <c r="J178" s="238">
        <f t="shared" si="7"/>
        <v>0</v>
      </c>
      <c r="K178" s="247"/>
      <c r="L178" s="245"/>
      <c r="M178" s="246"/>
      <c r="N178" s="103"/>
      <c r="O178" s="104"/>
      <c r="P178" s="104"/>
      <c r="Q178" s="246"/>
      <c r="R178" s="246"/>
      <c r="S178" s="246"/>
      <c r="T178" s="246"/>
      <c r="U178" s="246"/>
    </row>
    <row r="179" spans="1:21" s="22" customFormat="1" ht="15" customHeight="1">
      <c r="A179" s="226"/>
      <c r="B179" s="176" t="s">
        <v>339</v>
      </c>
      <c r="C179" s="233" t="s">
        <v>340</v>
      </c>
      <c r="D179" s="219" t="s">
        <v>341</v>
      </c>
      <c r="E179" s="219"/>
      <c r="F179" s="239"/>
      <c r="G179" s="237" t="s">
        <v>250</v>
      </c>
      <c r="H179" s="235"/>
      <c r="I179" s="235"/>
      <c r="J179" s="238">
        <f t="shared" si="7"/>
        <v>0</v>
      </c>
      <c r="K179" s="248"/>
      <c r="L179" s="245"/>
      <c r="M179" s="246"/>
      <c r="N179" s="103"/>
      <c r="O179" s="104"/>
      <c r="P179" s="104"/>
      <c r="Q179" s="246"/>
      <c r="R179" s="246"/>
      <c r="S179" s="246"/>
      <c r="T179" s="246"/>
      <c r="U179" s="246"/>
    </row>
    <row r="180" spans="1:21" s="22" customFormat="1" ht="15" customHeight="1">
      <c r="A180" s="226"/>
      <c r="B180" s="176" t="s">
        <v>342</v>
      </c>
      <c r="C180" s="227"/>
      <c r="D180" s="219" t="s">
        <v>343</v>
      </c>
      <c r="E180" s="219"/>
      <c r="F180" s="239"/>
      <c r="G180" s="237" t="s">
        <v>250</v>
      </c>
      <c r="H180" s="235"/>
      <c r="I180" s="235"/>
      <c r="J180" s="238">
        <f t="shared" si="7"/>
        <v>0</v>
      </c>
      <c r="K180" s="248"/>
      <c r="L180" s="245"/>
      <c r="M180" s="246"/>
      <c r="N180" s="103"/>
      <c r="O180" s="104"/>
      <c r="P180" s="104"/>
      <c r="Q180" s="246"/>
      <c r="R180" s="246"/>
      <c r="S180" s="246"/>
      <c r="T180" s="246"/>
      <c r="U180" s="246"/>
    </row>
    <row r="181" spans="1:21" s="22" customFormat="1" ht="15" customHeight="1">
      <c r="A181" s="226"/>
      <c r="B181" s="176" t="s">
        <v>344</v>
      </c>
      <c r="C181" s="227"/>
      <c r="D181" s="219" t="s">
        <v>345</v>
      </c>
      <c r="E181" s="219"/>
      <c r="F181" s="239"/>
      <c r="G181" s="237" t="s">
        <v>250</v>
      </c>
      <c r="H181" s="235"/>
      <c r="I181" s="235"/>
      <c r="J181" s="238">
        <f t="shared" si="7"/>
        <v>0</v>
      </c>
      <c r="K181" s="248"/>
      <c r="L181" s="245"/>
      <c r="M181" s="246"/>
      <c r="N181" s="103"/>
      <c r="O181" s="104"/>
      <c r="P181" s="104"/>
      <c r="Q181" s="246"/>
      <c r="R181" s="246"/>
      <c r="S181" s="246"/>
      <c r="T181" s="246"/>
      <c r="U181" s="246"/>
    </row>
    <row r="182" spans="1:21" s="22" customFormat="1" ht="15" customHeight="1">
      <c r="A182" s="226"/>
      <c r="B182" s="176" t="s">
        <v>346</v>
      </c>
      <c r="C182" s="227"/>
      <c r="D182" s="219" t="s">
        <v>347</v>
      </c>
      <c r="E182" s="219"/>
      <c r="F182" s="239"/>
      <c r="G182" s="231" t="s">
        <v>250</v>
      </c>
      <c r="H182" s="235"/>
      <c r="I182" s="235"/>
      <c r="J182" s="235">
        <f t="shared" si="7"/>
        <v>0</v>
      </c>
      <c r="K182" s="248"/>
      <c r="L182" s="245"/>
      <c r="M182" s="246"/>
      <c r="N182" s="103"/>
      <c r="O182" s="104"/>
      <c r="P182" s="104"/>
      <c r="Q182" s="246"/>
      <c r="R182" s="246"/>
      <c r="S182" s="246"/>
      <c r="T182" s="246"/>
      <c r="U182" s="246"/>
    </row>
    <row r="183" spans="1:21" ht="15" customHeight="1">
      <c r="A183" s="36"/>
      <c r="B183" s="58" t="s">
        <v>71</v>
      </c>
      <c r="C183" s="463" t="s">
        <v>348</v>
      </c>
      <c r="D183" s="464"/>
      <c r="E183" s="240"/>
      <c r="F183" s="241"/>
      <c r="G183" s="241"/>
      <c r="H183" s="242"/>
      <c r="I183" s="242"/>
      <c r="J183" s="242"/>
      <c r="K183" s="111">
        <f>SUM(J184:J197)</f>
        <v>0</v>
      </c>
      <c r="L183" s="105"/>
      <c r="M183" s="112">
        <f>SUM(M184:M197)</f>
        <v>0</v>
      </c>
      <c r="N183" s="103"/>
      <c r="O183" s="114"/>
      <c r="P183" s="114"/>
      <c r="Q183" s="448"/>
      <c r="R183" s="449"/>
      <c r="S183" s="449"/>
      <c r="T183" s="449"/>
      <c r="U183" s="449"/>
    </row>
    <row r="184" spans="1:21" s="22" customFormat="1" ht="15" customHeight="1">
      <c r="A184" s="226"/>
      <c r="B184" s="176" t="s">
        <v>349</v>
      </c>
      <c r="C184" s="227"/>
      <c r="D184" s="243" t="s">
        <v>350</v>
      </c>
      <c r="E184" s="244"/>
      <c r="F184" s="230"/>
      <c r="G184" s="231" t="s">
        <v>36</v>
      </c>
      <c r="H184" s="232"/>
      <c r="I184" s="232"/>
      <c r="J184" s="232">
        <f>SUM(H184*I184)</f>
        <v>0</v>
      </c>
      <c r="K184" s="238"/>
      <c r="L184" s="245"/>
      <c r="M184" s="246"/>
      <c r="N184" s="103"/>
      <c r="O184" s="104"/>
      <c r="P184" s="104"/>
      <c r="Q184" s="246"/>
      <c r="R184" s="246"/>
      <c r="S184" s="246"/>
      <c r="T184" s="246"/>
      <c r="U184" s="246"/>
    </row>
    <row r="185" spans="1:21" s="22" customFormat="1" ht="15" customHeight="1">
      <c r="A185" s="226"/>
      <c r="B185" s="176" t="s">
        <v>82</v>
      </c>
      <c r="C185" s="227"/>
      <c r="D185" s="243" t="s">
        <v>351</v>
      </c>
      <c r="E185" s="244"/>
      <c r="F185" s="230"/>
      <c r="G185" s="231" t="s">
        <v>36</v>
      </c>
      <c r="H185" s="232"/>
      <c r="I185" s="232"/>
      <c r="J185" s="232">
        <f t="shared" ref="J185:J197" si="8">SUM(H185*I185)</f>
        <v>0</v>
      </c>
      <c r="K185" s="247"/>
      <c r="L185" s="245"/>
      <c r="M185" s="246"/>
      <c r="N185" s="103"/>
      <c r="O185" s="104"/>
      <c r="P185" s="104"/>
      <c r="Q185" s="246"/>
      <c r="R185" s="246"/>
      <c r="S185" s="246"/>
      <c r="T185" s="246"/>
      <c r="U185" s="246"/>
    </row>
    <row r="186" spans="1:21" s="22" customFormat="1" ht="15" customHeight="1">
      <c r="A186" s="226"/>
      <c r="B186" s="176" t="s">
        <v>352</v>
      </c>
      <c r="C186" s="227"/>
      <c r="D186" s="243" t="s">
        <v>353</v>
      </c>
      <c r="E186" s="244"/>
      <c r="F186" s="230"/>
      <c r="G186" s="231" t="s">
        <v>36</v>
      </c>
      <c r="H186" s="232"/>
      <c r="I186" s="232"/>
      <c r="J186" s="232">
        <f t="shared" si="8"/>
        <v>0</v>
      </c>
      <c r="K186" s="247"/>
      <c r="L186" s="245"/>
      <c r="M186" s="246"/>
      <c r="N186" s="103"/>
      <c r="O186" s="104"/>
      <c r="P186" s="104"/>
      <c r="Q186" s="246"/>
      <c r="R186" s="246"/>
      <c r="S186" s="246"/>
      <c r="T186" s="246"/>
      <c r="U186" s="246"/>
    </row>
    <row r="187" spans="1:21" s="22" customFormat="1" ht="15" customHeight="1">
      <c r="A187" s="226"/>
      <c r="B187" s="176" t="s">
        <v>354</v>
      </c>
      <c r="C187" s="227"/>
      <c r="D187" s="243" t="s">
        <v>355</v>
      </c>
      <c r="E187" s="244"/>
      <c r="F187" s="230"/>
      <c r="G187" s="231" t="s">
        <v>250</v>
      </c>
      <c r="H187" s="232"/>
      <c r="I187" s="232"/>
      <c r="J187" s="232">
        <f t="shared" si="8"/>
        <v>0</v>
      </c>
      <c r="K187" s="247"/>
      <c r="L187" s="245"/>
      <c r="M187" s="246"/>
      <c r="N187" s="103"/>
      <c r="O187" s="104"/>
      <c r="P187" s="104"/>
      <c r="Q187" s="246"/>
      <c r="R187" s="246"/>
      <c r="S187" s="246"/>
      <c r="T187" s="246"/>
      <c r="U187" s="246"/>
    </row>
    <row r="188" spans="1:21" s="22" customFormat="1" ht="15" customHeight="1">
      <c r="A188" s="226"/>
      <c r="B188" s="176" t="s">
        <v>356</v>
      </c>
      <c r="C188" s="227"/>
      <c r="D188" s="243" t="s">
        <v>357</v>
      </c>
      <c r="E188" s="244"/>
      <c r="F188" s="230"/>
      <c r="G188" s="231" t="s">
        <v>250</v>
      </c>
      <c r="H188" s="232"/>
      <c r="I188" s="232"/>
      <c r="J188" s="232">
        <f t="shared" si="8"/>
        <v>0</v>
      </c>
      <c r="K188" s="247"/>
      <c r="L188" s="245"/>
      <c r="M188" s="246"/>
      <c r="N188" s="103"/>
      <c r="O188" s="104"/>
      <c r="P188" s="104"/>
      <c r="Q188" s="246"/>
      <c r="R188" s="246"/>
      <c r="S188" s="246"/>
      <c r="T188" s="246"/>
      <c r="U188" s="246"/>
    </row>
    <row r="189" spans="1:21" s="22" customFormat="1" ht="15" customHeight="1">
      <c r="A189" s="226"/>
      <c r="B189" s="176" t="s">
        <v>358</v>
      </c>
      <c r="C189" s="227"/>
      <c r="D189" s="243" t="s">
        <v>359</v>
      </c>
      <c r="E189" s="244"/>
      <c r="F189" s="230"/>
      <c r="G189" s="231" t="s">
        <v>250</v>
      </c>
      <c r="H189" s="232"/>
      <c r="I189" s="232"/>
      <c r="J189" s="232">
        <f t="shared" si="8"/>
        <v>0</v>
      </c>
      <c r="K189" s="247"/>
      <c r="L189" s="245"/>
      <c r="M189" s="246"/>
      <c r="N189" s="103"/>
      <c r="O189" s="104"/>
      <c r="P189" s="104"/>
      <c r="Q189" s="246"/>
      <c r="R189" s="246"/>
      <c r="S189" s="246"/>
      <c r="T189" s="246"/>
      <c r="U189" s="246"/>
    </row>
    <row r="190" spans="1:21" s="22" customFormat="1" ht="15" customHeight="1">
      <c r="A190" s="226"/>
      <c r="B190" s="176" t="s">
        <v>360</v>
      </c>
      <c r="C190" s="227"/>
      <c r="D190" s="243" t="s">
        <v>361</v>
      </c>
      <c r="E190" s="244"/>
      <c r="F190" s="230"/>
      <c r="G190" s="231" t="s">
        <v>250</v>
      </c>
      <c r="H190" s="232"/>
      <c r="I190" s="232"/>
      <c r="J190" s="232">
        <f t="shared" si="8"/>
        <v>0</v>
      </c>
      <c r="K190" s="247"/>
      <c r="L190" s="245"/>
      <c r="M190" s="246"/>
      <c r="N190" s="103"/>
      <c r="O190" s="104"/>
      <c r="P190" s="104"/>
      <c r="Q190" s="246"/>
      <c r="R190" s="246"/>
      <c r="S190" s="246"/>
      <c r="T190" s="246"/>
      <c r="U190" s="246"/>
    </row>
    <row r="191" spans="1:21" s="22" customFormat="1" ht="15" customHeight="1">
      <c r="A191" s="226"/>
      <c r="B191" s="176" t="s">
        <v>362</v>
      </c>
      <c r="C191" s="227"/>
      <c r="D191" s="243" t="s">
        <v>363</v>
      </c>
      <c r="E191" s="244"/>
      <c r="F191" s="230"/>
      <c r="G191" s="231" t="s">
        <v>250</v>
      </c>
      <c r="H191" s="232"/>
      <c r="I191" s="232"/>
      <c r="J191" s="232">
        <f t="shared" si="8"/>
        <v>0</v>
      </c>
      <c r="K191" s="247"/>
      <c r="L191" s="245"/>
      <c r="M191" s="246"/>
      <c r="N191" s="103"/>
      <c r="O191" s="104"/>
      <c r="P191" s="104"/>
      <c r="Q191" s="246"/>
      <c r="R191" s="246"/>
      <c r="S191" s="246"/>
      <c r="T191" s="246"/>
      <c r="U191" s="246"/>
    </row>
    <row r="192" spans="1:21" s="22" customFormat="1" ht="15" customHeight="1">
      <c r="A192" s="226"/>
      <c r="B192" s="176" t="s">
        <v>364</v>
      </c>
      <c r="C192" s="227"/>
      <c r="D192" s="243" t="s">
        <v>365</v>
      </c>
      <c r="E192" s="244"/>
      <c r="F192" s="230"/>
      <c r="G192" s="231" t="s">
        <v>250</v>
      </c>
      <c r="H192" s="232"/>
      <c r="I192" s="232"/>
      <c r="J192" s="232">
        <f t="shared" si="8"/>
        <v>0</v>
      </c>
      <c r="K192" s="247"/>
      <c r="L192" s="245"/>
      <c r="M192" s="246"/>
      <c r="N192" s="103"/>
      <c r="O192" s="104"/>
      <c r="P192" s="104"/>
      <c r="Q192" s="246"/>
      <c r="R192" s="246"/>
      <c r="S192" s="246"/>
      <c r="T192" s="246"/>
      <c r="U192" s="246"/>
    </row>
    <row r="193" spans="1:21" s="22" customFormat="1" ht="15" customHeight="1">
      <c r="A193" s="226"/>
      <c r="B193" s="176" t="s">
        <v>366</v>
      </c>
      <c r="C193" s="227"/>
      <c r="D193" s="243" t="s">
        <v>367</v>
      </c>
      <c r="E193" s="244"/>
      <c r="F193" s="230"/>
      <c r="G193" s="231" t="s">
        <v>250</v>
      </c>
      <c r="H193" s="232"/>
      <c r="I193" s="232"/>
      <c r="J193" s="232">
        <f t="shared" si="8"/>
        <v>0</v>
      </c>
      <c r="K193" s="247"/>
      <c r="L193" s="245"/>
      <c r="M193" s="246"/>
      <c r="N193" s="103"/>
      <c r="O193" s="104"/>
      <c r="P193" s="104"/>
      <c r="Q193" s="246"/>
      <c r="R193" s="246"/>
      <c r="S193" s="246"/>
      <c r="T193" s="246"/>
      <c r="U193" s="246"/>
    </row>
    <row r="194" spans="1:21" s="22" customFormat="1" ht="15" customHeight="1">
      <c r="A194" s="226"/>
      <c r="B194" s="176" t="s">
        <v>368</v>
      </c>
      <c r="C194" s="227"/>
      <c r="D194" s="243" t="s">
        <v>369</v>
      </c>
      <c r="E194" s="244"/>
      <c r="F194" s="230"/>
      <c r="G194" s="231" t="s">
        <v>250</v>
      </c>
      <c r="H194" s="232"/>
      <c r="I194" s="232"/>
      <c r="J194" s="232">
        <f t="shared" si="8"/>
        <v>0</v>
      </c>
      <c r="K194" s="247"/>
      <c r="L194" s="245"/>
      <c r="M194" s="246"/>
      <c r="N194" s="103"/>
      <c r="O194" s="104"/>
      <c r="P194" s="104"/>
      <c r="Q194" s="246"/>
      <c r="R194" s="246"/>
      <c r="S194" s="246"/>
      <c r="T194" s="246"/>
      <c r="U194" s="246"/>
    </row>
    <row r="195" spans="1:21" s="22" customFormat="1" ht="15" customHeight="1">
      <c r="A195" s="226"/>
      <c r="B195" s="176" t="s">
        <v>370</v>
      </c>
      <c r="C195" s="227"/>
      <c r="D195" s="243" t="s">
        <v>371</v>
      </c>
      <c r="E195" s="244"/>
      <c r="F195" s="230"/>
      <c r="G195" s="231" t="s">
        <v>250</v>
      </c>
      <c r="H195" s="232"/>
      <c r="I195" s="232"/>
      <c r="J195" s="232">
        <f t="shared" si="8"/>
        <v>0</v>
      </c>
      <c r="K195" s="247"/>
      <c r="L195" s="245"/>
      <c r="M195" s="246"/>
      <c r="N195" s="103"/>
      <c r="O195" s="104"/>
      <c r="P195" s="104"/>
      <c r="Q195" s="246"/>
      <c r="R195" s="246"/>
      <c r="S195" s="246"/>
      <c r="T195" s="246"/>
      <c r="U195" s="246"/>
    </row>
    <row r="196" spans="1:21" s="22" customFormat="1" ht="15" customHeight="1">
      <c r="A196" s="226"/>
      <c r="B196" s="176" t="s">
        <v>372</v>
      </c>
      <c r="C196" s="227"/>
      <c r="D196" s="243" t="s">
        <v>373</v>
      </c>
      <c r="E196" s="244"/>
      <c r="F196" s="230"/>
      <c r="G196" s="231" t="s">
        <v>250</v>
      </c>
      <c r="H196" s="232"/>
      <c r="I196" s="232"/>
      <c r="J196" s="232">
        <f t="shared" si="8"/>
        <v>0</v>
      </c>
      <c r="K196" s="247"/>
      <c r="L196" s="245"/>
      <c r="M196" s="246"/>
      <c r="N196" s="103"/>
      <c r="O196" s="104"/>
      <c r="P196" s="104"/>
      <c r="Q196" s="246"/>
      <c r="R196" s="246"/>
      <c r="S196" s="246"/>
      <c r="T196" s="246"/>
      <c r="U196" s="246"/>
    </row>
    <row r="197" spans="1:21" s="22" customFormat="1" ht="15" customHeight="1">
      <c r="A197" s="226"/>
      <c r="B197" s="176" t="s">
        <v>374</v>
      </c>
      <c r="C197" s="227"/>
      <c r="D197" s="243" t="s">
        <v>375</v>
      </c>
      <c r="E197" s="244"/>
      <c r="F197" s="230"/>
      <c r="G197" s="231" t="s">
        <v>250</v>
      </c>
      <c r="H197" s="232"/>
      <c r="I197" s="232"/>
      <c r="J197" s="232">
        <f t="shared" si="8"/>
        <v>0</v>
      </c>
      <c r="K197" s="247"/>
      <c r="L197" s="245"/>
      <c r="M197" s="246"/>
      <c r="N197" s="103"/>
      <c r="O197" s="104"/>
      <c r="P197" s="104"/>
      <c r="Q197" s="246"/>
      <c r="R197" s="246"/>
      <c r="S197" s="246"/>
      <c r="T197" s="246"/>
      <c r="U197" s="246"/>
    </row>
    <row r="198" spans="1:21" ht="15" customHeight="1">
      <c r="A198" s="36"/>
      <c r="B198" s="58" t="s">
        <v>91</v>
      </c>
      <c r="C198" s="85" t="s">
        <v>376</v>
      </c>
      <c r="D198" s="249"/>
      <c r="E198" s="249"/>
      <c r="F198" s="62"/>
      <c r="G198" s="62"/>
      <c r="H198" s="63"/>
      <c r="I198" s="63"/>
      <c r="J198" s="63"/>
      <c r="K198" s="288">
        <f>SUM(J199:J214)</f>
        <v>0</v>
      </c>
      <c r="L198" s="105"/>
      <c r="M198" s="112">
        <f>SUM(M199:M214)</f>
        <v>0</v>
      </c>
      <c r="N198" s="103"/>
      <c r="O198" s="114"/>
      <c r="P198" s="114"/>
      <c r="Q198" s="448"/>
      <c r="R198" s="449"/>
      <c r="S198" s="449"/>
      <c r="T198" s="449"/>
      <c r="U198" s="449"/>
    </row>
    <row r="199" spans="1:21" s="22" customFormat="1" ht="15" customHeight="1">
      <c r="A199" s="226"/>
      <c r="B199" s="250" t="s">
        <v>377</v>
      </c>
      <c r="C199" s="251"/>
      <c r="D199" s="252" t="s">
        <v>378</v>
      </c>
      <c r="E199" s="253"/>
      <c r="F199" s="254"/>
      <c r="G199" s="231" t="s">
        <v>36</v>
      </c>
      <c r="H199" s="232"/>
      <c r="I199" s="232"/>
      <c r="J199" s="289">
        <f>SUM(H199*I199)</f>
        <v>0</v>
      </c>
      <c r="K199" s="238"/>
      <c r="L199" s="245"/>
      <c r="M199" s="246"/>
      <c r="N199" s="103"/>
      <c r="O199" s="104"/>
      <c r="P199" s="104"/>
      <c r="Q199" s="246"/>
      <c r="R199" s="246"/>
      <c r="S199" s="246"/>
      <c r="T199" s="246"/>
      <c r="U199" s="246"/>
    </row>
    <row r="200" spans="1:21" s="22" customFormat="1" ht="15" customHeight="1">
      <c r="A200" s="226"/>
      <c r="B200" s="250" t="s">
        <v>379</v>
      </c>
      <c r="C200" s="251"/>
      <c r="D200" s="252" t="s">
        <v>380</v>
      </c>
      <c r="E200" s="219"/>
      <c r="F200" s="239"/>
      <c r="G200" s="231" t="s">
        <v>36</v>
      </c>
      <c r="H200" s="235"/>
      <c r="I200" s="235"/>
      <c r="J200" s="289">
        <f t="shared" ref="J200:J214" si="9">SUM(H200*I200)</f>
        <v>0</v>
      </c>
      <c r="K200" s="247"/>
      <c r="L200" s="245"/>
      <c r="M200" s="246"/>
      <c r="N200" s="103"/>
      <c r="O200" s="104"/>
      <c r="P200" s="104"/>
      <c r="Q200" s="246"/>
      <c r="R200" s="246"/>
      <c r="S200" s="246"/>
      <c r="T200" s="246"/>
      <c r="U200" s="246"/>
    </row>
    <row r="201" spans="1:21" s="22" customFormat="1" ht="15" customHeight="1">
      <c r="A201" s="226"/>
      <c r="B201" s="250" t="s">
        <v>381</v>
      </c>
      <c r="C201" s="255"/>
      <c r="D201" s="252" t="s">
        <v>382</v>
      </c>
      <c r="E201" s="219"/>
      <c r="F201" s="239"/>
      <c r="G201" s="231" t="s">
        <v>36</v>
      </c>
      <c r="H201" s="235"/>
      <c r="I201" s="235"/>
      <c r="J201" s="289">
        <f t="shared" si="9"/>
        <v>0</v>
      </c>
      <c r="K201" s="247"/>
      <c r="L201" s="245"/>
      <c r="M201" s="246"/>
      <c r="N201" s="103"/>
      <c r="O201" s="104"/>
      <c r="P201" s="104"/>
      <c r="Q201" s="246"/>
      <c r="R201" s="246"/>
      <c r="S201" s="246"/>
      <c r="T201" s="246"/>
      <c r="U201" s="246"/>
    </row>
    <row r="202" spans="1:21" s="22" customFormat="1" ht="15" customHeight="1">
      <c r="A202" s="226"/>
      <c r="B202" s="250" t="s">
        <v>383</v>
      </c>
      <c r="C202" s="256" t="s">
        <v>384</v>
      </c>
      <c r="D202" s="257"/>
      <c r="E202" s="219"/>
      <c r="F202" s="239"/>
      <c r="G202" s="258"/>
      <c r="H202" s="235"/>
      <c r="I202" s="235"/>
      <c r="J202" s="289"/>
      <c r="K202" s="247"/>
      <c r="L202" s="245"/>
      <c r="M202" s="246"/>
      <c r="N202" s="103"/>
      <c r="O202" s="104"/>
      <c r="P202" s="104"/>
      <c r="Q202" s="246"/>
      <c r="R202" s="246"/>
      <c r="S202" s="246"/>
      <c r="T202" s="246"/>
      <c r="U202" s="246"/>
    </row>
    <row r="203" spans="1:21" s="22" customFormat="1" ht="15" customHeight="1">
      <c r="A203" s="226"/>
      <c r="B203" s="250" t="s">
        <v>385</v>
      </c>
      <c r="C203" s="259"/>
      <c r="D203" s="22" t="s">
        <v>386</v>
      </c>
      <c r="E203" s="260"/>
      <c r="F203" s="261"/>
      <c r="G203" s="262" t="s">
        <v>36</v>
      </c>
      <c r="H203" s="238"/>
      <c r="I203" s="238"/>
      <c r="J203" s="289">
        <f t="shared" si="9"/>
        <v>0</v>
      </c>
      <c r="K203" s="247"/>
      <c r="L203" s="245"/>
      <c r="M203" s="246"/>
      <c r="N203" s="103"/>
      <c r="O203" s="104"/>
      <c r="P203" s="104"/>
      <c r="Q203" s="246"/>
      <c r="R203" s="246"/>
      <c r="S203" s="246"/>
      <c r="T203" s="246"/>
      <c r="U203" s="246"/>
    </row>
    <row r="204" spans="1:21" s="22" customFormat="1" ht="15" customHeight="1">
      <c r="A204" s="226"/>
      <c r="B204" s="250" t="s">
        <v>387</v>
      </c>
      <c r="C204" s="259"/>
      <c r="D204" s="243" t="s">
        <v>388</v>
      </c>
      <c r="E204" s="263"/>
      <c r="F204" s="264"/>
      <c r="G204" s="262" t="s">
        <v>217</v>
      </c>
      <c r="H204" s="265"/>
      <c r="I204" s="265"/>
      <c r="J204" s="289">
        <f t="shared" si="9"/>
        <v>0</v>
      </c>
      <c r="K204" s="247"/>
      <c r="L204" s="245"/>
      <c r="M204" s="246"/>
      <c r="N204" s="103"/>
      <c r="O204" s="104"/>
      <c r="P204" s="104"/>
      <c r="Q204" s="246"/>
      <c r="R204" s="246"/>
      <c r="S204" s="246"/>
      <c r="T204" s="246"/>
      <c r="U204" s="246"/>
    </row>
    <row r="205" spans="1:21" s="22" customFormat="1" ht="15" customHeight="1">
      <c r="A205" s="226"/>
      <c r="B205" s="250" t="s">
        <v>389</v>
      </c>
      <c r="C205" s="266"/>
      <c r="D205" s="243" t="s">
        <v>390</v>
      </c>
      <c r="E205" s="267"/>
      <c r="F205" s="268"/>
      <c r="G205" s="231" t="s">
        <v>250</v>
      </c>
      <c r="H205" s="247"/>
      <c r="I205" s="247"/>
      <c r="J205" s="289">
        <f t="shared" si="9"/>
        <v>0</v>
      </c>
      <c r="K205" s="247"/>
      <c r="L205" s="245"/>
      <c r="M205" s="246"/>
      <c r="N205" s="103"/>
      <c r="O205" s="104"/>
      <c r="P205" s="104"/>
      <c r="Q205" s="246"/>
      <c r="R205" s="246"/>
      <c r="S205" s="246"/>
      <c r="T205" s="246"/>
      <c r="U205" s="246"/>
    </row>
    <row r="206" spans="1:21" s="22" customFormat="1" ht="15" customHeight="1">
      <c r="A206" s="226"/>
      <c r="B206" s="269" t="s">
        <v>391</v>
      </c>
      <c r="C206" s="256" t="s">
        <v>392</v>
      </c>
      <c r="D206" s="257"/>
      <c r="E206" s="270"/>
      <c r="F206" s="261"/>
      <c r="G206" s="258"/>
      <c r="H206" s="238"/>
      <c r="I206" s="238"/>
      <c r="J206" s="289"/>
      <c r="K206" s="247"/>
      <c r="L206" s="245"/>
      <c r="M206" s="246"/>
      <c r="N206" s="103"/>
      <c r="O206" s="104"/>
      <c r="P206" s="104"/>
      <c r="Q206" s="246"/>
      <c r="R206" s="246"/>
      <c r="S206" s="246"/>
      <c r="T206" s="246"/>
      <c r="U206" s="246"/>
    </row>
    <row r="207" spans="1:21" s="22" customFormat="1" ht="15" customHeight="1">
      <c r="A207" s="226"/>
      <c r="B207" s="269" t="s">
        <v>393</v>
      </c>
      <c r="C207" s="251"/>
      <c r="D207" s="271" t="s">
        <v>394</v>
      </c>
      <c r="E207" s="263"/>
      <c r="F207" s="264"/>
      <c r="G207" s="237" t="s">
        <v>250</v>
      </c>
      <c r="H207" s="265"/>
      <c r="I207" s="265"/>
      <c r="J207" s="289">
        <f t="shared" si="9"/>
        <v>0</v>
      </c>
      <c r="K207" s="247"/>
      <c r="L207" s="245"/>
      <c r="M207" s="246"/>
      <c r="N207" s="103"/>
      <c r="O207" s="104"/>
      <c r="P207" s="104"/>
      <c r="Q207" s="246"/>
      <c r="R207" s="246"/>
      <c r="S207" s="246"/>
      <c r="T207" s="246"/>
      <c r="U207" s="246"/>
    </row>
    <row r="208" spans="1:21" s="22" customFormat="1" ht="15" customHeight="1">
      <c r="A208" s="226"/>
      <c r="B208" s="269" t="s">
        <v>395</v>
      </c>
      <c r="C208" s="272"/>
      <c r="D208" s="270" t="s">
        <v>396</v>
      </c>
      <c r="E208" s="267"/>
      <c r="F208" s="268"/>
      <c r="G208" s="237" t="s">
        <v>250</v>
      </c>
      <c r="H208" s="247"/>
      <c r="I208" s="247"/>
      <c r="J208" s="289">
        <f t="shared" si="9"/>
        <v>0</v>
      </c>
      <c r="K208" s="247"/>
      <c r="L208" s="245"/>
      <c r="M208" s="246"/>
      <c r="N208" s="103"/>
      <c r="O208" s="104"/>
      <c r="P208" s="104"/>
      <c r="Q208" s="246"/>
      <c r="R208" s="246"/>
      <c r="S208" s="246"/>
      <c r="T208" s="246"/>
      <c r="U208" s="246"/>
    </row>
    <row r="209" spans="1:21" s="22" customFormat="1" ht="15" customHeight="1">
      <c r="A209" s="226"/>
      <c r="B209" s="269" t="s">
        <v>397</v>
      </c>
      <c r="C209" s="272"/>
      <c r="D209" s="270" t="s">
        <v>398</v>
      </c>
      <c r="E209" s="270"/>
      <c r="F209" s="261"/>
      <c r="G209" s="237" t="s">
        <v>250</v>
      </c>
      <c r="H209" s="238"/>
      <c r="I209" s="238"/>
      <c r="J209" s="289">
        <f t="shared" si="9"/>
        <v>0</v>
      </c>
      <c r="K209" s="247"/>
      <c r="L209" s="245"/>
      <c r="M209" s="246"/>
      <c r="N209" s="103"/>
      <c r="O209" s="104"/>
      <c r="P209" s="104"/>
      <c r="Q209" s="246"/>
      <c r="R209" s="246"/>
      <c r="S209" s="246"/>
      <c r="T209" s="246"/>
      <c r="U209" s="246"/>
    </row>
    <row r="210" spans="1:21" s="22" customFormat="1" ht="15" customHeight="1">
      <c r="A210" s="226"/>
      <c r="B210" s="269" t="s">
        <v>399</v>
      </c>
      <c r="C210" s="272"/>
      <c r="D210" s="270" t="s">
        <v>400</v>
      </c>
      <c r="E210" s="263"/>
      <c r="F210" s="264"/>
      <c r="G210" s="231" t="s">
        <v>217</v>
      </c>
      <c r="H210" s="265"/>
      <c r="I210" s="265"/>
      <c r="J210" s="289">
        <f t="shared" si="9"/>
        <v>0</v>
      </c>
      <c r="K210" s="247"/>
      <c r="L210" s="245"/>
      <c r="M210" s="246"/>
      <c r="N210" s="103"/>
      <c r="O210" s="104"/>
      <c r="P210" s="104"/>
      <c r="Q210" s="246"/>
      <c r="R210" s="246"/>
      <c r="S210" s="246"/>
      <c r="T210" s="246"/>
      <c r="U210" s="246"/>
    </row>
    <row r="211" spans="1:21" s="22" customFormat="1" ht="15" customHeight="1">
      <c r="A211" s="226"/>
      <c r="B211" s="269" t="s">
        <v>401</v>
      </c>
      <c r="C211" s="273"/>
      <c r="D211" s="270" t="s">
        <v>402</v>
      </c>
      <c r="E211" s="274"/>
      <c r="F211" s="275"/>
      <c r="G211" s="231" t="s">
        <v>250</v>
      </c>
      <c r="H211" s="276"/>
      <c r="I211" s="276"/>
      <c r="J211" s="289">
        <f t="shared" si="9"/>
        <v>0</v>
      </c>
      <c r="K211" s="247"/>
      <c r="L211" s="245"/>
      <c r="M211" s="246"/>
      <c r="N211" s="103"/>
      <c r="O211" s="104"/>
      <c r="P211" s="104"/>
      <c r="Q211" s="246"/>
      <c r="R211" s="246"/>
      <c r="S211" s="246"/>
      <c r="T211" s="246"/>
      <c r="U211" s="246"/>
    </row>
    <row r="212" spans="1:21" s="22" customFormat="1" ht="15" customHeight="1">
      <c r="A212" s="226"/>
      <c r="B212" s="269" t="s">
        <v>403</v>
      </c>
      <c r="C212" s="256" t="s">
        <v>404</v>
      </c>
      <c r="D212" s="257"/>
      <c r="E212" s="274"/>
      <c r="F212" s="275"/>
      <c r="G212" s="258"/>
      <c r="H212" s="276"/>
      <c r="I212" s="276"/>
      <c r="J212" s="289"/>
      <c r="K212" s="247"/>
      <c r="L212" s="245"/>
      <c r="M212" s="246"/>
      <c r="N212" s="103"/>
      <c r="O212" s="104"/>
      <c r="P212" s="104"/>
      <c r="Q212" s="246"/>
      <c r="R212" s="246"/>
      <c r="S212" s="246"/>
      <c r="T212" s="246"/>
      <c r="U212" s="246"/>
    </row>
    <row r="213" spans="1:21" s="22" customFormat="1" ht="15" customHeight="1">
      <c r="A213" s="226"/>
      <c r="B213" s="269" t="s">
        <v>405</v>
      </c>
      <c r="C213" s="251"/>
      <c r="D213" s="271" t="s">
        <v>394</v>
      </c>
      <c r="E213" s="274"/>
      <c r="F213" s="275"/>
      <c r="G213" s="237" t="s">
        <v>36</v>
      </c>
      <c r="H213" s="276"/>
      <c r="I213" s="276"/>
      <c r="J213" s="289">
        <f t="shared" si="9"/>
        <v>0</v>
      </c>
      <c r="K213" s="247"/>
      <c r="L213" s="245"/>
      <c r="M213" s="246"/>
      <c r="N213" s="103"/>
      <c r="O213" s="104"/>
      <c r="P213" s="104"/>
      <c r="Q213" s="246"/>
      <c r="R213" s="246"/>
      <c r="S213" s="246"/>
      <c r="T213" s="246"/>
      <c r="U213" s="246"/>
    </row>
    <row r="214" spans="1:21" s="22" customFormat="1" ht="15" customHeight="1">
      <c r="A214" s="226"/>
      <c r="B214" s="269" t="s">
        <v>406</v>
      </c>
      <c r="C214" s="251"/>
      <c r="D214" s="277" t="s">
        <v>407</v>
      </c>
      <c r="E214" s="270"/>
      <c r="F214" s="261"/>
      <c r="G214" s="237" t="s">
        <v>250</v>
      </c>
      <c r="H214" s="238"/>
      <c r="I214" s="238"/>
      <c r="J214" s="289">
        <f t="shared" si="9"/>
        <v>0</v>
      </c>
      <c r="K214" s="232"/>
      <c r="L214" s="245"/>
      <c r="M214" s="246"/>
      <c r="N214" s="103"/>
      <c r="O214" s="104"/>
      <c r="P214" s="104"/>
      <c r="Q214" s="246"/>
      <c r="R214" s="246"/>
      <c r="S214" s="246"/>
      <c r="T214" s="246"/>
      <c r="U214" s="246"/>
    </row>
    <row r="215" spans="1:21" ht="15" customHeight="1">
      <c r="A215" s="36"/>
      <c r="B215" s="58" t="s">
        <v>97</v>
      </c>
      <c r="C215" s="59" t="s">
        <v>408</v>
      </c>
      <c r="D215" s="61"/>
      <c r="E215" s="167">
        <f>+$E$22</f>
        <v>0</v>
      </c>
      <c r="F215" s="168"/>
      <c r="G215" s="168"/>
      <c r="H215" s="169"/>
      <c r="I215" s="169"/>
      <c r="J215" s="169"/>
      <c r="K215" s="290">
        <f>SUM(J217:J297)</f>
        <v>0</v>
      </c>
      <c r="L215" s="105"/>
      <c r="M215" s="112">
        <f>SUM(M216:M292)</f>
        <v>0</v>
      </c>
      <c r="N215" s="113"/>
      <c r="O215" s="114"/>
      <c r="P215" s="114"/>
      <c r="Q215" s="448"/>
      <c r="R215" s="449"/>
      <c r="S215" s="449"/>
      <c r="T215" s="449"/>
      <c r="U215" s="449"/>
    </row>
    <row r="216" spans="1:21" ht="15" customHeight="1">
      <c r="A216" s="36"/>
      <c r="B216" s="64" t="s">
        <v>99</v>
      </c>
      <c r="C216" s="198" t="s">
        <v>409</v>
      </c>
      <c r="D216" s="278" t="s">
        <v>410</v>
      </c>
      <c r="E216" s="263"/>
      <c r="F216" s="258"/>
      <c r="G216" s="258"/>
      <c r="H216" s="154"/>
      <c r="I216" s="154"/>
      <c r="J216" s="238"/>
      <c r="K216" s="117"/>
      <c r="L216" s="105"/>
      <c r="M216" s="115"/>
      <c r="N216" s="103"/>
      <c r="O216" s="104"/>
      <c r="P216" s="104"/>
      <c r="Q216" s="115"/>
      <c r="R216" s="115"/>
      <c r="S216" s="115"/>
      <c r="T216" s="115"/>
      <c r="U216" s="115"/>
    </row>
    <row r="217" spans="1:21" ht="15" customHeight="1">
      <c r="A217" s="36"/>
      <c r="B217" s="64" t="s">
        <v>411</v>
      </c>
      <c r="C217" s="198"/>
      <c r="D217" s="278" t="s">
        <v>412</v>
      </c>
      <c r="E217" s="278"/>
      <c r="F217" s="231"/>
      <c r="G217" s="231" t="s">
        <v>217</v>
      </c>
      <c r="H217" s="182"/>
      <c r="I217" s="182"/>
      <c r="J217" s="238">
        <f t="shared" ref="J217:J226" si="10">SUM(H217*I217)</f>
        <v>0</v>
      </c>
      <c r="K217" s="118"/>
      <c r="L217" s="105"/>
      <c r="M217" s="115"/>
      <c r="N217" s="103"/>
      <c r="O217" s="104"/>
      <c r="P217" s="104"/>
      <c r="Q217" s="115"/>
      <c r="R217" s="115"/>
      <c r="S217" s="115"/>
      <c r="T217" s="115"/>
      <c r="U217" s="115"/>
    </row>
    <row r="218" spans="1:21" ht="15" customHeight="1">
      <c r="A218" s="36"/>
      <c r="B218" s="64" t="s">
        <v>413</v>
      </c>
      <c r="C218" s="198"/>
      <c r="D218" s="278" t="s">
        <v>414</v>
      </c>
      <c r="E218" s="278"/>
      <c r="F218" s="231"/>
      <c r="G218" s="231" t="s">
        <v>36</v>
      </c>
      <c r="H218" s="182"/>
      <c r="I218" s="182"/>
      <c r="J218" s="238">
        <f t="shared" si="10"/>
        <v>0</v>
      </c>
      <c r="K218" s="118"/>
      <c r="L218" s="105"/>
      <c r="M218" s="115"/>
      <c r="N218" s="103"/>
      <c r="O218" s="104"/>
      <c r="P218" s="104"/>
      <c r="Q218" s="115"/>
      <c r="R218" s="115"/>
      <c r="S218" s="115"/>
      <c r="T218" s="115"/>
      <c r="U218" s="115"/>
    </row>
    <row r="219" spans="1:21" ht="15" customHeight="1">
      <c r="A219" s="36"/>
      <c r="B219" s="64" t="s">
        <v>415</v>
      </c>
      <c r="C219" s="198"/>
      <c r="D219" s="278" t="s">
        <v>416</v>
      </c>
      <c r="E219" s="278"/>
      <c r="F219" s="231"/>
      <c r="G219" s="231" t="s">
        <v>217</v>
      </c>
      <c r="H219" s="182"/>
      <c r="I219" s="182"/>
      <c r="J219" s="238">
        <f t="shared" si="10"/>
        <v>0</v>
      </c>
      <c r="K219" s="118"/>
      <c r="L219" s="105"/>
      <c r="M219" s="115"/>
      <c r="N219" s="103"/>
      <c r="O219" s="104"/>
      <c r="P219" s="104"/>
      <c r="Q219" s="115"/>
      <c r="R219" s="115"/>
      <c r="S219" s="115"/>
      <c r="T219" s="115"/>
      <c r="U219" s="115"/>
    </row>
    <row r="220" spans="1:21" ht="15" customHeight="1">
      <c r="A220" s="36"/>
      <c r="B220" s="64" t="s">
        <v>417</v>
      </c>
      <c r="C220" s="198"/>
      <c r="D220" s="278" t="s">
        <v>418</v>
      </c>
      <c r="E220" s="278"/>
      <c r="F220" s="231"/>
      <c r="G220" s="231" t="s">
        <v>36</v>
      </c>
      <c r="H220" s="182"/>
      <c r="I220" s="182"/>
      <c r="J220" s="238">
        <f t="shared" si="10"/>
        <v>0</v>
      </c>
      <c r="K220" s="118"/>
      <c r="L220" s="105"/>
      <c r="M220" s="115"/>
      <c r="N220" s="103"/>
      <c r="O220" s="104"/>
      <c r="P220" s="104"/>
      <c r="Q220" s="115"/>
      <c r="R220" s="115"/>
      <c r="S220" s="115"/>
      <c r="T220" s="115"/>
      <c r="U220" s="115"/>
    </row>
    <row r="221" spans="1:21" ht="15" customHeight="1">
      <c r="A221" s="36"/>
      <c r="B221" s="64" t="s">
        <v>419</v>
      </c>
      <c r="C221" s="198"/>
      <c r="D221" s="278" t="s">
        <v>420</v>
      </c>
      <c r="E221" s="278"/>
      <c r="F221" s="231"/>
      <c r="G221" s="231" t="s">
        <v>217</v>
      </c>
      <c r="H221" s="182"/>
      <c r="I221" s="182"/>
      <c r="J221" s="238">
        <f t="shared" si="10"/>
        <v>0</v>
      </c>
      <c r="K221" s="118"/>
      <c r="L221" s="105"/>
      <c r="M221" s="115"/>
      <c r="N221" s="103"/>
      <c r="O221" s="104"/>
      <c r="P221" s="104"/>
      <c r="Q221" s="115"/>
      <c r="R221" s="115"/>
      <c r="S221" s="115"/>
      <c r="T221" s="115"/>
      <c r="U221" s="115"/>
    </row>
    <row r="222" spans="1:21" ht="15" customHeight="1">
      <c r="A222" s="36"/>
      <c r="B222" s="64" t="s">
        <v>421</v>
      </c>
      <c r="C222" s="198"/>
      <c r="D222" s="278" t="s">
        <v>422</v>
      </c>
      <c r="E222" s="278"/>
      <c r="F222" s="231"/>
      <c r="G222" s="231" t="s">
        <v>36</v>
      </c>
      <c r="H222" s="182"/>
      <c r="I222" s="182"/>
      <c r="J222" s="238">
        <f t="shared" si="10"/>
        <v>0</v>
      </c>
      <c r="K222" s="118"/>
      <c r="L222" s="105"/>
      <c r="M222" s="115"/>
      <c r="N222" s="103"/>
      <c r="O222" s="104"/>
      <c r="P222" s="104"/>
      <c r="Q222" s="115"/>
      <c r="R222" s="115"/>
      <c r="S222" s="115"/>
      <c r="T222" s="115"/>
      <c r="U222" s="115"/>
    </row>
    <row r="223" spans="1:21" ht="15" customHeight="1">
      <c r="A223" s="36"/>
      <c r="B223" s="64" t="s">
        <v>423</v>
      </c>
      <c r="C223" s="198"/>
      <c r="D223" s="278" t="s">
        <v>424</v>
      </c>
      <c r="E223" s="278"/>
      <c r="F223" s="231"/>
      <c r="G223" s="231" t="s">
        <v>217</v>
      </c>
      <c r="H223" s="182"/>
      <c r="I223" s="182"/>
      <c r="J223" s="238">
        <f t="shared" si="10"/>
        <v>0</v>
      </c>
      <c r="K223" s="118"/>
      <c r="L223" s="105"/>
      <c r="M223" s="115"/>
      <c r="N223" s="103"/>
      <c r="O223" s="104"/>
      <c r="P223" s="104"/>
      <c r="Q223" s="115"/>
      <c r="R223" s="115"/>
      <c r="S223" s="115"/>
      <c r="T223" s="115"/>
      <c r="U223" s="115"/>
    </row>
    <row r="224" spans="1:21" ht="15" customHeight="1">
      <c r="A224" s="36"/>
      <c r="B224" s="64" t="s">
        <v>425</v>
      </c>
      <c r="C224" s="198"/>
      <c r="D224" s="278" t="s">
        <v>426</v>
      </c>
      <c r="E224" s="278"/>
      <c r="F224" s="231"/>
      <c r="G224" s="231" t="s">
        <v>36</v>
      </c>
      <c r="H224" s="182"/>
      <c r="I224" s="182"/>
      <c r="J224" s="238">
        <f t="shared" si="10"/>
        <v>0</v>
      </c>
      <c r="K224" s="118"/>
      <c r="L224" s="105"/>
      <c r="M224" s="115"/>
      <c r="N224" s="103"/>
      <c r="O224" s="104"/>
      <c r="P224" s="104"/>
      <c r="Q224" s="115"/>
      <c r="R224" s="115"/>
      <c r="S224" s="115"/>
      <c r="T224" s="115"/>
      <c r="U224" s="115"/>
    </row>
    <row r="225" spans="1:21" ht="15" customHeight="1">
      <c r="A225" s="36"/>
      <c r="B225" s="64" t="s">
        <v>427</v>
      </c>
      <c r="C225" s="198"/>
      <c r="D225" s="278" t="s">
        <v>428</v>
      </c>
      <c r="E225" s="278"/>
      <c r="F225" s="231"/>
      <c r="G225" s="231" t="s">
        <v>217</v>
      </c>
      <c r="H225" s="182"/>
      <c r="I225" s="182"/>
      <c r="J225" s="238">
        <f t="shared" si="10"/>
        <v>0</v>
      </c>
      <c r="K225" s="118"/>
      <c r="L225" s="105"/>
      <c r="M225" s="115"/>
      <c r="N225" s="103"/>
      <c r="O225" s="104"/>
      <c r="P225" s="104"/>
      <c r="Q225" s="115"/>
      <c r="R225" s="115"/>
      <c r="S225" s="115"/>
      <c r="T225" s="115"/>
      <c r="U225" s="115"/>
    </row>
    <row r="226" spans="1:21" ht="15" customHeight="1">
      <c r="A226" s="36"/>
      <c r="B226" s="64" t="s">
        <v>429</v>
      </c>
      <c r="C226" s="279"/>
      <c r="D226" s="278" t="s">
        <v>430</v>
      </c>
      <c r="E226" s="278"/>
      <c r="F226" s="231"/>
      <c r="G226" s="231" t="s">
        <v>36</v>
      </c>
      <c r="H226" s="70"/>
      <c r="I226" s="70"/>
      <c r="J226" s="238">
        <f t="shared" si="10"/>
        <v>0</v>
      </c>
      <c r="K226" s="116"/>
      <c r="L226" s="105"/>
      <c r="M226" s="115"/>
      <c r="N226" s="103"/>
      <c r="O226" s="104"/>
      <c r="P226" s="104"/>
      <c r="Q226" s="115"/>
      <c r="R226" s="115"/>
      <c r="S226" s="115"/>
      <c r="T226" s="115"/>
      <c r="U226" s="115"/>
    </row>
    <row r="227" spans="1:21" ht="15" customHeight="1">
      <c r="A227" s="36"/>
      <c r="B227" s="64" t="s">
        <v>101</v>
      </c>
      <c r="C227" s="280" t="s">
        <v>431</v>
      </c>
      <c r="D227" s="278" t="s">
        <v>410</v>
      </c>
      <c r="E227" s="263"/>
      <c r="F227" s="258"/>
      <c r="G227" s="258"/>
      <c r="H227" s="182"/>
      <c r="I227" s="182"/>
      <c r="J227" s="238"/>
      <c r="K227" s="118"/>
      <c r="L227" s="105"/>
      <c r="M227" s="115"/>
      <c r="N227" s="103"/>
      <c r="O227" s="104"/>
      <c r="P227" s="104"/>
      <c r="Q227" s="115"/>
      <c r="R227" s="115"/>
      <c r="S227" s="115"/>
      <c r="T227" s="115"/>
      <c r="U227" s="115"/>
    </row>
    <row r="228" spans="1:21" ht="15" customHeight="1">
      <c r="A228" s="36"/>
      <c r="B228" s="64" t="s">
        <v>432</v>
      </c>
      <c r="C228" s="281"/>
      <c r="D228" s="243" t="s">
        <v>433</v>
      </c>
      <c r="E228" s="243"/>
      <c r="F228" s="231"/>
      <c r="G228" s="231" t="s">
        <v>217</v>
      </c>
      <c r="H228" s="75"/>
      <c r="I228" s="75"/>
      <c r="J228" s="235">
        <f>SUM(H228*I228)</f>
        <v>0</v>
      </c>
      <c r="K228" s="118"/>
      <c r="L228" s="105"/>
      <c r="M228" s="115"/>
      <c r="N228" s="103"/>
      <c r="O228" s="104"/>
      <c r="P228" s="104"/>
      <c r="Q228" s="115"/>
      <c r="R228" s="115"/>
      <c r="S228" s="115"/>
      <c r="T228" s="115"/>
      <c r="U228" s="115"/>
    </row>
    <row r="229" spans="1:21" ht="15" customHeight="1">
      <c r="A229" s="36"/>
      <c r="B229" s="64" t="s">
        <v>434</v>
      </c>
      <c r="C229" s="282"/>
      <c r="D229" s="283" t="s">
        <v>435</v>
      </c>
      <c r="E229" s="243"/>
      <c r="F229" s="231"/>
      <c r="G229" s="231" t="s">
        <v>217</v>
      </c>
      <c r="H229" s="75"/>
      <c r="I229" s="75"/>
      <c r="J229" s="235">
        <f>SUM(H229*I229)</f>
        <v>0</v>
      </c>
      <c r="K229" s="118"/>
      <c r="L229" s="105"/>
      <c r="M229" s="115"/>
      <c r="N229" s="103"/>
      <c r="O229" s="104"/>
      <c r="P229" s="104"/>
      <c r="Q229" s="115"/>
      <c r="R229" s="115"/>
      <c r="S229" s="115"/>
      <c r="T229" s="115"/>
      <c r="U229" s="115"/>
    </row>
    <row r="230" spans="1:21" ht="15" customHeight="1">
      <c r="A230" s="36"/>
      <c r="B230" s="64" t="s">
        <v>103</v>
      </c>
      <c r="C230" s="259" t="s">
        <v>436</v>
      </c>
      <c r="D230" s="278" t="s">
        <v>410</v>
      </c>
      <c r="E230" s="263"/>
      <c r="F230" s="258"/>
      <c r="G230" s="258"/>
      <c r="H230" s="75"/>
      <c r="I230" s="75"/>
      <c r="J230" s="235"/>
      <c r="K230" s="118"/>
      <c r="L230" s="105"/>
      <c r="M230" s="115"/>
      <c r="N230" s="103"/>
      <c r="O230" s="104"/>
      <c r="P230" s="104"/>
      <c r="Q230" s="115"/>
      <c r="R230" s="115"/>
      <c r="S230" s="115"/>
      <c r="T230" s="115"/>
      <c r="U230" s="115"/>
    </row>
    <row r="231" spans="1:21" ht="15" customHeight="1">
      <c r="A231" s="36"/>
      <c r="B231" s="64" t="s">
        <v>437</v>
      </c>
      <c r="C231" s="281"/>
      <c r="D231" s="243" t="s">
        <v>438</v>
      </c>
      <c r="E231" s="243"/>
      <c r="F231" s="231"/>
      <c r="G231" s="231" t="s">
        <v>217</v>
      </c>
      <c r="H231" s="75"/>
      <c r="I231" s="75"/>
      <c r="J231" s="235">
        <f t="shared" ref="J231:J241" si="11">SUM(H231*I231)</f>
        <v>0</v>
      </c>
      <c r="K231" s="118"/>
      <c r="L231" s="105"/>
      <c r="M231" s="115"/>
      <c r="N231" s="103"/>
      <c r="O231" s="104"/>
      <c r="P231" s="104"/>
      <c r="Q231" s="115"/>
      <c r="R231" s="115"/>
      <c r="S231" s="115"/>
      <c r="T231" s="115"/>
      <c r="U231" s="115"/>
    </row>
    <row r="232" spans="1:21" ht="15" customHeight="1">
      <c r="A232" s="36"/>
      <c r="B232" s="64" t="s">
        <v>439</v>
      </c>
      <c r="C232" s="259"/>
      <c r="D232" s="283" t="s">
        <v>440</v>
      </c>
      <c r="E232" s="243"/>
      <c r="F232" s="231"/>
      <c r="G232" s="231" t="s">
        <v>217</v>
      </c>
      <c r="H232" s="75"/>
      <c r="I232" s="75"/>
      <c r="J232" s="235">
        <f t="shared" si="11"/>
        <v>0</v>
      </c>
      <c r="K232" s="118"/>
      <c r="L232" s="105"/>
      <c r="M232" s="115"/>
      <c r="N232" s="103"/>
      <c r="O232" s="104"/>
      <c r="P232" s="104"/>
      <c r="Q232" s="115"/>
      <c r="R232" s="115"/>
      <c r="S232" s="115"/>
      <c r="T232" s="115"/>
      <c r="U232" s="115"/>
    </row>
    <row r="233" spans="1:21" ht="15" customHeight="1">
      <c r="A233" s="36"/>
      <c r="B233" s="64" t="s">
        <v>441</v>
      </c>
      <c r="C233" s="259"/>
      <c r="D233" s="283" t="s">
        <v>442</v>
      </c>
      <c r="E233" s="243"/>
      <c r="F233" s="231"/>
      <c r="G233" s="231" t="s">
        <v>217</v>
      </c>
      <c r="H233" s="75"/>
      <c r="I233" s="75"/>
      <c r="J233" s="235">
        <f t="shared" si="11"/>
        <v>0</v>
      </c>
      <c r="K233" s="118"/>
      <c r="L233" s="105"/>
      <c r="M233" s="115"/>
      <c r="N233" s="103"/>
      <c r="O233" s="104"/>
      <c r="P233" s="104"/>
      <c r="Q233" s="115"/>
      <c r="R233" s="115"/>
      <c r="S233" s="115"/>
      <c r="T233" s="115"/>
      <c r="U233" s="115"/>
    </row>
    <row r="234" spans="1:21" ht="15" customHeight="1">
      <c r="A234" s="36"/>
      <c r="B234" s="64" t="s">
        <v>443</v>
      </c>
      <c r="C234" s="284"/>
      <c r="D234" s="283" t="s">
        <v>444</v>
      </c>
      <c r="E234" s="252"/>
      <c r="F234" s="262"/>
      <c r="G234" s="262" t="s">
        <v>217</v>
      </c>
      <c r="H234" s="75"/>
      <c r="I234" s="75"/>
      <c r="J234" s="235">
        <f t="shared" si="11"/>
        <v>0</v>
      </c>
      <c r="K234" s="118"/>
      <c r="L234" s="105"/>
      <c r="M234" s="115"/>
      <c r="N234" s="103"/>
      <c r="O234" s="104"/>
      <c r="P234" s="104"/>
      <c r="Q234" s="115"/>
      <c r="R234" s="115"/>
      <c r="S234" s="115"/>
      <c r="T234" s="115"/>
      <c r="U234" s="115"/>
    </row>
    <row r="235" spans="1:21" ht="15" customHeight="1">
      <c r="A235" s="36"/>
      <c r="B235" s="64" t="s">
        <v>445</v>
      </c>
      <c r="C235" s="284"/>
      <c r="D235" s="283" t="s">
        <v>446</v>
      </c>
      <c r="E235" s="252"/>
      <c r="F235" s="262"/>
      <c r="G235" s="262" t="s">
        <v>217</v>
      </c>
      <c r="H235" s="75"/>
      <c r="I235" s="75"/>
      <c r="J235" s="235">
        <f t="shared" si="11"/>
        <v>0</v>
      </c>
      <c r="K235" s="118"/>
      <c r="L235" s="105"/>
      <c r="M235" s="115"/>
      <c r="N235" s="103"/>
      <c r="O235" s="104"/>
      <c r="P235" s="104"/>
      <c r="Q235" s="115"/>
      <c r="R235" s="115"/>
      <c r="S235" s="115"/>
      <c r="T235" s="115"/>
      <c r="U235" s="115"/>
    </row>
    <row r="236" spans="1:21" ht="15" customHeight="1">
      <c r="A236" s="36"/>
      <c r="B236" s="64" t="s">
        <v>447</v>
      </c>
      <c r="C236" s="284"/>
      <c r="D236" s="283" t="s">
        <v>448</v>
      </c>
      <c r="E236" s="252"/>
      <c r="F236" s="262"/>
      <c r="G236" s="262" t="s">
        <v>217</v>
      </c>
      <c r="H236" s="75"/>
      <c r="I236" s="75"/>
      <c r="J236" s="235">
        <f t="shared" si="11"/>
        <v>0</v>
      </c>
      <c r="K236" s="118"/>
      <c r="L236" s="105"/>
      <c r="M236" s="115"/>
      <c r="N236" s="103"/>
      <c r="O236" s="104"/>
      <c r="P236" s="104"/>
      <c r="Q236" s="115"/>
      <c r="R236" s="115"/>
      <c r="S236" s="115"/>
      <c r="T236" s="115"/>
      <c r="U236" s="115"/>
    </row>
    <row r="237" spans="1:21" ht="15" customHeight="1">
      <c r="A237" s="36"/>
      <c r="B237" s="64" t="s">
        <v>449</v>
      </c>
      <c r="C237" s="284"/>
      <c r="D237" s="283" t="s">
        <v>450</v>
      </c>
      <c r="E237" s="252"/>
      <c r="F237" s="262"/>
      <c r="G237" s="262" t="s">
        <v>217</v>
      </c>
      <c r="H237" s="75"/>
      <c r="I237" s="75"/>
      <c r="J237" s="235">
        <f t="shared" si="11"/>
        <v>0</v>
      </c>
      <c r="K237" s="118"/>
      <c r="L237" s="105"/>
      <c r="M237" s="115"/>
      <c r="N237" s="103"/>
      <c r="O237" s="104"/>
      <c r="P237" s="104"/>
      <c r="Q237" s="115"/>
      <c r="R237" s="115"/>
      <c r="S237" s="115"/>
      <c r="T237" s="115"/>
      <c r="U237" s="115"/>
    </row>
    <row r="238" spans="1:21" ht="15" customHeight="1">
      <c r="A238" s="36"/>
      <c r="B238" s="64" t="s">
        <v>451</v>
      </c>
      <c r="C238" s="284"/>
      <c r="D238" s="283" t="s">
        <v>452</v>
      </c>
      <c r="E238" s="252"/>
      <c r="F238" s="262"/>
      <c r="G238" s="262" t="s">
        <v>217</v>
      </c>
      <c r="H238" s="75"/>
      <c r="I238" s="75"/>
      <c r="J238" s="235">
        <f t="shared" si="11"/>
        <v>0</v>
      </c>
      <c r="K238" s="118"/>
      <c r="L238" s="105"/>
      <c r="M238" s="115"/>
      <c r="N238" s="103"/>
      <c r="O238" s="104"/>
      <c r="P238" s="104"/>
      <c r="Q238" s="115"/>
      <c r="R238" s="115"/>
      <c r="S238" s="115"/>
      <c r="T238" s="115"/>
      <c r="U238" s="115"/>
    </row>
    <row r="239" spans="1:21" ht="15" customHeight="1">
      <c r="A239" s="36"/>
      <c r="B239" s="64" t="s">
        <v>453</v>
      </c>
      <c r="C239" s="284"/>
      <c r="D239" s="283" t="s">
        <v>454</v>
      </c>
      <c r="E239" s="252"/>
      <c r="F239" s="262"/>
      <c r="G239" s="262" t="s">
        <v>217</v>
      </c>
      <c r="H239" s="75"/>
      <c r="I239" s="75"/>
      <c r="J239" s="235">
        <f t="shared" si="11"/>
        <v>0</v>
      </c>
      <c r="K239" s="118"/>
      <c r="L239" s="105"/>
      <c r="M239" s="115"/>
      <c r="N239" s="103"/>
      <c r="O239" s="104"/>
      <c r="P239" s="104"/>
      <c r="Q239" s="115"/>
      <c r="R239" s="115"/>
      <c r="S239" s="115"/>
      <c r="T239" s="115"/>
      <c r="U239" s="115"/>
    </row>
    <row r="240" spans="1:21" ht="15" customHeight="1">
      <c r="A240" s="36"/>
      <c r="B240" s="64" t="s">
        <v>455</v>
      </c>
      <c r="C240" s="284"/>
      <c r="D240" s="283" t="s">
        <v>456</v>
      </c>
      <c r="E240" s="252"/>
      <c r="F240" s="262"/>
      <c r="G240" s="262" t="s">
        <v>217</v>
      </c>
      <c r="H240" s="75"/>
      <c r="I240" s="75"/>
      <c r="J240" s="235">
        <f t="shared" si="11"/>
        <v>0</v>
      </c>
      <c r="K240" s="118"/>
      <c r="L240" s="105"/>
      <c r="M240" s="115"/>
      <c r="N240" s="103"/>
      <c r="O240" s="104"/>
      <c r="P240" s="104"/>
      <c r="Q240" s="115"/>
      <c r="R240" s="115"/>
      <c r="S240" s="115"/>
      <c r="T240" s="115"/>
      <c r="U240" s="115"/>
    </row>
    <row r="241" spans="1:21" ht="15" customHeight="1">
      <c r="A241" s="36"/>
      <c r="B241" s="64" t="s">
        <v>457</v>
      </c>
      <c r="C241" s="284"/>
      <c r="D241" s="283" t="s">
        <v>458</v>
      </c>
      <c r="E241" s="252"/>
      <c r="F241" s="262"/>
      <c r="G241" s="262" t="s">
        <v>217</v>
      </c>
      <c r="H241" s="75"/>
      <c r="I241" s="75"/>
      <c r="J241" s="235">
        <f t="shared" si="11"/>
        <v>0</v>
      </c>
      <c r="K241" s="118"/>
      <c r="L241" s="105"/>
      <c r="M241" s="115"/>
      <c r="N241" s="103"/>
      <c r="O241" s="104"/>
      <c r="P241" s="104"/>
      <c r="Q241" s="115"/>
      <c r="R241" s="115"/>
      <c r="S241" s="115"/>
      <c r="T241" s="115"/>
      <c r="U241" s="115"/>
    </row>
    <row r="242" spans="1:21" ht="15" customHeight="1">
      <c r="A242" s="36"/>
      <c r="B242" s="97" t="s">
        <v>105</v>
      </c>
      <c r="C242" s="280" t="s">
        <v>459</v>
      </c>
      <c r="D242" s="244" t="s">
        <v>460</v>
      </c>
      <c r="E242" s="243"/>
      <c r="F242" s="231"/>
      <c r="G242" s="231"/>
      <c r="H242" s="75"/>
      <c r="I242" s="75"/>
      <c r="J242" s="235"/>
      <c r="K242" s="118"/>
      <c r="L242" s="105"/>
      <c r="M242" s="115"/>
      <c r="N242" s="103"/>
      <c r="O242" s="104"/>
      <c r="P242" s="104"/>
      <c r="Q242" s="115"/>
      <c r="R242" s="115"/>
      <c r="S242" s="115"/>
      <c r="T242" s="115"/>
      <c r="U242" s="115"/>
    </row>
    <row r="243" spans="1:21" ht="15" customHeight="1">
      <c r="A243" s="36"/>
      <c r="B243" s="97" t="s">
        <v>461</v>
      </c>
      <c r="C243" s="284"/>
      <c r="D243" s="244" t="s">
        <v>462</v>
      </c>
      <c r="E243" s="243"/>
      <c r="F243" s="231"/>
      <c r="G243" s="231" t="s">
        <v>36</v>
      </c>
      <c r="H243" s="75"/>
      <c r="I243" s="75"/>
      <c r="J243" s="235">
        <f t="shared" ref="J243:J248" si="12">SUM(H243*I243)</f>
        <v>0</v>
      </c>
      <c r="K243" s="118"/>
      <c r="L243" s="105"/>
      <c r="M243" s="115"/>
      <c r="N243" s="103"/>
      <c r="O243" s="104"/>
      <c r="P243" s="104"/>
      <c r="Q243" s="115"/>
      <c r="R243" s="115"/>
      <c r="S243" s="115"/>
      <c r="T243" s="115"/>
      <c r="U243" s="115"/>
    </row>
    <row r="244" spans="1:21" ht="15" customHeight="1">
      <c r="A244" s="36"/>
      <c r="B244" s="97" t="s">
        <v>463</v>
      </c>
      <c r="C244" s="284"/>
      <c r="D244" s="244" t="s">
        <v>464</v>
      </c>
      <c r="E244" s="243"/>
      <c r="F244" s="231"/>
      <c r="G244" s="231" t="s">
        <v>36</v>
      </c>
      <c r="H244" s="75"/>
      <c r="I244" s="75"/>
      <c r="J244" s="235">
        <f t="shared" si="12"/>
        <v>0</v>
      </c>
      <c r="K244" s="118"/>
      <c r="L244" s="105"/>
      <c r="M244" s="115"/>
      <c r="N244" s="103"/>
      <c r="O244" s="104"/>
      <c r="P244" s="104"/>
      <c r="Q244" s="115"/>
      <c r="R244" s="115"/>
      <c r="S244" s="115"/>
      <c r="T244" s="115"/>
      <c r="U244" s="115"/>
    </row>
    <row r="245" spans="1:21" ht="15" customHeight="1">
      <c r="A245" s="36"/>
      <c r="B245" s="97" t="s">
        <v>465</v>
      </c>
      <c r="C245" s="284"/>
      <c r="D245" s="244" t="s">
        <v>466</v>
      </c>
      <c r="E245" s="243"/>
      <c r="F245" s="231"/>
      <c r="G245" s="231" t="s">
        <v>217</v>
      </c>
      <c r="H245" s="75"/>
      <c r="I245" s="75"/>
      <c r="J245" s="235">
        <f t="shared" si="12"/>
        <v>0</v>
      </c>
      <c r="K245" s="118"/>
      <c r="L245" s="105"/>
      <c r="M245" s="115"/>
      <c r="N245" s="103"/>
      <c r="O245" s="104"/>
      <c r="P245" s="104"/>
      <c r="Q245" s="115"/>
      <c r="R245" s="115"/>
      <c r="S245" s="115"/>
      <c r="T245" s="115"/>
      <c r="U245" s="115"/>
    </row>
    <row r="246" spans="1:21" ht="15" customHeight="1">
      <c r="A246" s="36"/>
      <c r="B246" s="97" t="s">
        <v>467</v>
      </c>
      <c r="C246" s="284"/>
      <c r="D246" s="244" t="s">
        <v>468</v>
      </c>
      <c r="E246" s="243"/>
      <c r="F246" s="231"/>
      <c r="G246" s="231" t="s">
        <v>217</v>
      </c>
      <c r="H246" s="75"/>
      <c r="I246" s="75"/>
      <c r="J246" s="235">
        <f t="shared" si="12"/>
        <v>0</v>
      </c>
      <c r="K246" s="118"/>
      <c r="L246" s="105"/>
      <c r="M246" s="115"/>
      <c r="N246" s="103"/>
      <c r="O246" s="104"/>
      <c r="P246" s="104"/>
      <c r="Q246" s="115"/>
      <c r="R246" s="115"/>
      <c r="S246" s="115"/>
      <c r="T246" s="115"/>
      <c r="U246" s="115"/>
    </row>
    <row r="247" spans="1:21" ht="15" customHeight="1">
      <c r="A247" s="36"/>
      <c r="B247" s="97" t="s">
        <v>469</v>
      </c>
      <c r="C247" s="284"/>
      <c r="D247" s="244" t="s">
        <v>470</v>
      </c>
      <c r="E247" s="243"/>
      <c r="F247" s="231"/>
      <c r="G247" s="231" t="s">
        <v>36</v>
      </c>
      <c r="H247" s="75"/>
      <c r="I247" s="75"/>
      <c r="J247" s="235">
        <f t="shared" si="12"/>
        <v>0</v>
      </c>
      <c r="K247" s="118"/>
      <c r="L247" s="105"/>
      <c r="M247" s="115"/>
      <c r="N247" s="103"/>
      <c r="O247" s="104"/>
      <c r="P247" s="104"/>
      <c r="Q247" s="115"/>
      <c r="R247" s="115"/>
      <c r="S247" s="115"/>
      <c r="T247" s="115"/>
      <c r="U247" s="115"/>
    </row>
    <row r="248" spans="1:21" ht="15" customHeight="1">
      <c r="A248" s="36"/>
      <c r="B248" s="97" t="s">
        <v>471</v>
      </c>
      <c r="C248" s="285"/>
      <c r="D248" s="244" t="s">
        <v>472</v>
      </c>
      <c r="E248" s="243"/>
      <c r="F248" s="231"/>
      <c r="G248" s="231" t="s">
        <v>36</v>
      </c>
      <c r="H248" s="75"/>
      <c r="I248" s="75"/>
      <c r="J248" s="235">
        <f t="shared" si="12"/>
        <v>0</v>
      </c>
      <c r="K248" s="118"/>
      <c r="L248" s="105"/>
      <c r="M248" s="115"/>
      <c r="N248" s="103"/>
      <c r="O248" s="104"/>
      <c r="P248" s="104"/>
      <c r="Q248" s="115"/>
      <c r="R248" s="115"/>
      <c r="S248" s="115"/>
      <c r="T248" s="115"/>
      <c r="U248" s="115"/>
    </row>
    <row r="249" spans="1:21" ht="15" customHeight="1">
      <c r="A249" s="36"/>
      <c r="B249" s="64" t="s">
        <v>473</v>
      </c>
      <c r="C249" s="259" t="s">
        <v>474</v>
      </c>
      <c r="D249" s="278" t="s">
        <v>410</v>
      </c>
      <c r="E249" s="263"/>
      <c r="F249" s="258"/>
      <c r="G249" s="258"/>
      <c r="H249" s="75"/>
      <c r="I249" s="75"/>
      <c r="J249" s="235"/>
      <c r="K249" s="118"/>
      <c r="L249" s="105"/>
      <c r="M249" s="115"/>
      <c r="N249" s="103"/>
      <c r="O249" s="104"/>
      <c r="P249" s="104"/>
      <c r="Q249" s="115"/>
      <c r="R249" s="115"/>
      <c r="S249" s="115"/>
      <c r="T249" s="115"/>
      <c r="U249" s="115"/>
    </row>
    <row r="250" spans="1:21" ht="15" customHeight="1">
      <c r="A250" s="36"/>
      <c r="B250" s="64" t="s">
        <v>475</v>
      </c>
      <c r="C250" s="259"/>
      <c r="D250" s="244" t="s">
        <v>476</v>
      </c>
      <c r="E250" s="252"/>
      <c r="F250" s="262"/>
      <c r="G250" s="262" t="s">
        <v>217</v>
      </c>
      <c r="H250" s="75"/>
      <c r="I250" s="75"/>
      <c r="J250" s="235">
        <f t="shared" ref="J250:J254" si="13">SUM(H250*I250)</f>
        <v>0</v>
      </c>
      <c r="K250" s="118"/>
      <c r="L250" s="105"/>
      <c r="M250" s="115"/>
      <c r="N250" s="103"/>
      <c r="O250" s="104"/>
      <c r="P250" s="104"/>
      <c r="Q250" s="115"/>
      <c r="R250" s="115"/>
      <c r="S250" s="115"/>
      <c r="T250" s="115"/>
      <c r="U250" s="115"/>
    </row>
    <row r="251" spans="1:21" ht="15" customHeight="1">
      <c r="A251" s="36"/>
      <c r="B251" s="64" t="s">
        <v>477</v>
      </c>
      <c r="C251" s="259"/>
      <c r="D251" s="244" t="s">
        <v>478</v>
      </c>
      <c r="E251" s="270"/>
      <c r="F251" s="237"/>
      <c r="G251" s="237" t="s">
        <v>36</v>
      </c>
      <c r="H251" s="75"/>
      <c r="I251" s="75"/>
      <c r="J251" s="235">
        <f t="shared" si="13"/>
        <v>0</v>
      </c>
      <c r="K251" s="118"/>
      <c r="L251" s="105"/>
      <c r="M251" s="115"/>
      <c r="N251" s="103"/>
      <c r="O251" s="104"/>
      <c r="P251" s="104"/>
      <c r="Q251" s="115"/>
      <c r="R251" s="115"/>
      <c r="S251" s="115"/>
      <c r="T251" s="115"/>
      <c r="U251" s="115"/>
    </row>
    <row r="252" spans="1:21" ht="15" customHeight="1">
      <c r="A252" s="36"/>
      <c r="B252" s="64" t="s">
        <v>479</v>
      </c>
      <c r="C252" s="259"/>
      <c r="D252" s="244" t="s">
        <v>480</v>
      </c>
      <c r="E252" s="270"/>
      <c r="F252" s="237"/>
      <c r="G252" s="237" t="s">
        <v>36</v>
      </c>
      <c r="H252" s="75"/>
      <c r="I252" s="75"/>
      <c r="J252" s="235">
        <f t="shared" si="13"/>
        <v>0</v>
      </c>
      <c r="K252" s="118"/>
      <c r="L252" s="105"/>
      <c r="M252" s="115"/>
      <c r="N252" s="103"/>
      <c r="O252" s="104"/>
      <c r="P252" s="104"/>
      <c r="Q252" s="115"/>
      <c r="R252" s="115"/>
      <c r="S252" s="115"/>
      <c r="T252" s="115"/>
      <c r="U252" s="115"/>
    </row>
    <row r="253" spans="1:21" ht="15" customHeight="1">
      <c r="A253" s="36"/>
      <c r="B253" s="64" t="s">
        <v>481</v>
      </c>
      <c r="C253" s="259"/>
      <c r="D253" s="283" t="s">
        <v>482</v>
      </c>
      <c r="E253" s="270"/>
      <c r="F253" s="237"/>
      <c r="G253" s="237" t="s">
        <v>36</v>
      </c>
      <c r="H253" s="75"/>
      <c r="I253" s="75"/>
      <c r="J253" s="235">
        <f t="shared" si="13"/>
        <v>0</v>
      </c>
      <c r="K253" s="118"/>
      <c r="L253" s="105"/>
      <c r="M253" s="115"/>
      <c r="N253" s="103"/>
      <c r="O253" s="104"/>
      <c r="P253" s="104"/>
      <c r="Q253" s="115"/>
      <c r="R253" s="115"/>
      <c r="S253" s="115"/>
      <c r="T253" s="115"/>
      <c r="U253" s="115"/>
    </row>
    <row r="254" spans="1:21" ht="15" customHeight="1">
      <c r="A254" s="36"/>
      <c r="B254" s="64" t="s">
        <v>483</v>
      </c>
      <c r="C254" s="259"/>
      <c r="D254" s="286" t="s">
        <v>484</v>
      </c>
      <c r="E254" s="270"/>
      <c r="F254" s="237"/>
      <c r="G254" s="237" t="s">
        <v>36</v>
      </c>
      <c r="H254" s="84"/>
      <c r="I254" s="84"/>
      <c r="J254" s="238">
        <f t="shared" si="13"/>
        <v>0</v>
      </c>
      <c r="K254" s="118"/>
      <c r="L254" s="105"/>
      <c r="M254" s="115"/>
      <c r="N254" s="103"/>
      <c r="O254" s="104"/>
      <c r="P254" s="104"/>
      <c r="Q254" s="115"/>
      <c r="R254" s="115"/>
      <c r="S254" s="115"/>
      <c r="T254" s="115"/>
      <c r="U254" s="115"/>
    </row>
    <row r="255" spans="1:21" s="22" customFormat="1" ht="15" customHeight="1">
      <c r="A255" s="226"/>
      <c r="B255" s="176" t="s">
        <v>485</v>
      </c>
      <c r="C255" s="287" t="s">
        <v>486</v>
      </c>
      <c r="D255" s="243" t="s">
        <v>410</v>
      </c>
      <c r="E255" s="243"/>
      <c r="F255" s="239"/>
      <c r="G255" s="239" t="s">
        <v>217</v>
      </c>
      <c r="H255" s="235"/>
      <c r="I255" s="235"/>
      <c r="J255" s="238"/>
      <c r="K255" s="248"/>
      <c r="L255" s="245"/>
      <c r="M255" s="246"/>
      <c r="N255" s="103"/>
      <c r="O255" s="104"/>
      <c r="P255" s="104"/>
      <c r="Q255" s="246"/>
      <c r="R255" s="246"/>
      <c r="S255" s="246"/>
      <c r="T255" s="246"/>
      <c r="U255" s="246"/>
    </row>
    <row r="256" spans="1:21" s="22" customFormat="1" ht="15" customHeight="1">
      <c r="A256" s="226"/>
      <c r="B256" s="176" t="s">
        <v>487</v>
      </c>
      <c r="C256" s="259"/>
      <c r="D256" s="243" t="s">
        <v>488</v>
      </c>
      <c r="E256" s="243"/>
      <c r="F256" s="239"/>
      <c r="G256" s="239" t="s">
        <v>217</v>
      </c>
      <c r="H256" s="235"/>
      <c r="I256" s="235"/>
      <c r="J256" s="238">
        <f t="shared" ref="J256:J273" si="14">SUM(H256*I256)</f>
        <v>0</v>
      </c>
      <c r="K256" s="248"/>
      <c r="L256" s="245"/>
      <c r="M256" s="246"/>
      <c r="N256" s="103"/>
      <c r="O256" s="104"/>
      <c r="P256" s="104"/>
      <c r="Q256" s="246"/>
      <c r="R256" s="246"/>
      <c r="S256" s="246"/>
      <c r="T256" s="246"/>
      <c r="U256" s="246"/>
    </row>
    <row r="257" spans="1:21" s="22" customFormat="1" ht="15" customHeight="1">
      <c r="A257" s="226"/>
      <c r="B257" s="176" t="s">
        <v>489</v>
      </c>
      <c r="C257" s="259"/>
      <c r="D257" s="243" t="s">
        <v>490</v>
      </c>
      <c r="E257" s="243"/>
      <c r="F257" s="239"/>
      <c r="G257" s="239" t="s">
        <v>217</v>
      </c>
      <c r="H257" s="235"/>
      <c r="I257" s="235"/>
      <c r="J257" s="238">
        <f t="shared" si="14"/>
        <v>0</v>
      </c>
      <c r="K257" s="248"/>
      <c r="L257" s="245"/>
      <c r="M257" s="246"/>
      <c r="N257" s="103"/>
      <c r="O257" s="104"/>
      <c r="P257" s="104"/>
      <c r="Q257" s="246"/>
      <c r="R257" s="246"/>
      <c r="S257" s="246"/>
      <c r="T257" s="246"/>
      <c r="U257" s="246"/>
    </row>
    <row r="258" spans="1:21" s="22" customFormat="1" ht="15" customHeight="1">
      <c r="A258" s="226"/>
      <c r="B258" s="176" t="s">
        <v>491</v>
      </c>
      <c r="C258" s="259"/>
      <c r="D258" s="243" t="s">
        <v>492</v>
      </c>
      <c r="E258" s="243"/>
      <c r="F258" s="239"/>
      <c r="G258" s="239" t="s">
        <v>217</v>
      </c>
      <c r="H258" s="235"/>
      <c r="I258" s="235"/>
      <c r="J258" s="238">
        <f t="shared" si="14"/>
        <v>0</v>
      </c>
      <c r="K258" s="248"/>
      <c r="L258" s="245"/>
      <c r="M258" s="246"/>
      <c r="N258" s="103"/>
      <c r="O258" s="104"/>
      <c r="P258" s="104"/>
      <c r="Q258" s="246"/>
      <c r="R258" s="246"/>
      <c r="S258" s="246"/>
      <c r="T258" s="246"/>
      <c r="U258" s="246"/>
    </row>
    <row r="259" spans="1:21" s="22" customFormat="1" ht="15" customHeight="1">
      <c r="A259" s="226"/>
      <c r="B259" s="176" t="s">
        <v>493</v>
      </c>
      <c r="C259" s="259"/>
      <c r="D259" s="243" t="s">
        <v>494</v>
      </c>
      <c r="E259" s="243"/>
      <c r="F259" s="239"/>
      <c r="G259" s="239" t="s">
        <v>217</v>
      </c>
      <c r="H259" s="235"/>
      <c r="I259" s="235"/>
      <c r="J259" s="238">
        <f t="shared" si="14"/>
        <v>0</v>
      </c>
      <c r="K259" s="248"/>
      <c r="L259" s="245"/>
      <c r="M259" s="246"/>
      <c r="N259" s="103"/>
      <c r="O259" s="104"/>
      <c r="P259" s="104"/>
      <c r="Q259" s="246"/>
      <c r="R259" s="246"/>
      <c r="S259" s="246"/>
      <c r="T259" s="246"/>
      <c r="U259" s="246"/>
    </row>
    <row r="260" spans="1:21" s="22" customFormat="1" ht="15" customHeight="1">
      <c r="A260" s="226"/>
      <c r="B260" s="176" t="s">
        <v>495</v>
      </c>
      <c r="C260" s="259"/>
      <c r="D260" s="243" t="s">
        <v>496</v>
      </c>
      <c r="E260" s="243"/>
      <c r="F260" s="239"/>
      <c r="G260" s="239" t="s">
        <v>217</v>
      </c>
      <c r="H260" s="235"/>
      <c r="I260" s="235"/>
      <c r="J260" s="238">
        <f t="shared" si="14"/>
        <v>0</v>
      </c>
      <c r="K260" s="248"/>
      <c r="L260" s="245"/>
      <c r="M260" s="246"/>
      <c r="N260" s="103"/>
      <c r="O260" s="104"/>
      <c r="P260" s="104"/>
      <c r="Q260" s="246"/>
      <c r="R260" s="246"/>
      <c r="S260" s="246"/>
      <c r="T260" s="246"/>
      <c r="U260" s="246"/>
    </row>
    <row r="261" spans="1:21" s="22" customFormat="1" ht="15" customHeight="1">
      <c r="A261" s="226"/>
      <c r="B261" s="176" t="s">
        <v>497</v>
      </c>
      <c r="C261" s="259"/>
      <c r="D261" s="243" t="s">
        <v>498</v>
      </c>
      <c r="E261" s="243"/>
      <c r="F261" s="239"/>
      <c r="G261" s="239" t="s">
        <v>217</v>
      </c>
      <c r="H261" s="235"/>
      <c r="I261" s="235"/>
      <c r="J261" s="238">
        <f t="shared" si="14"/>
        <v>0</v>
      </c>
      <c r="K261" s="248"/>
      <c r="L261" s="245"/>
      <c r="M261" s="246"/>
      <c r="N261" s="103"/>
      <c r="O261" s="104"/>
      <c r="P261" s="104"/>
      <c r="Q261" s="246"/>
      <c r="R261" s="246"/>
      <c r="S261" s="246"/>
      <c r="T261" s="246"/>
      <c r="U261" s="246"/>
    </row>
    <row r="262" spans="1:21" s="22" customFormat="1" ht="15" customHeight="1">
      <c r="A262" s="226"/>
      <c r="B262" s="176" t="s">
        <v>499</v>
      </c>
      <c r="C262" s="259"/>
      <c r="D262" s="243" t="s">
        <v>500</v>
      </c>
      <c r="E262" s="243"/>
      <c r="F262" s="239"/>
      <c r="G262" s="239" t="s">
        <v>217</v>
      </c>
      <c r="H262" s="235"/>
      <c r="I262" s="235"/>
      <c r="J262" s="238">
        <f t="shared" si="14"/>
        <v>0</v>
      </c>
      <c r="K262" s="248"/>
      <c r="L262" s="245"/>
      <c r="M262" s="246"/>
      <c r="N262" s="103"/>
      <c r="O262" s="104"/>
      <c r="P262" s="104"/>
      <c r="Q262" s="246"/>
      <c r="R262" s="246"/>
      <c r="S262" s="246"/>
      <c r="T262" s="246"/>
      <c r="U262" s="246"/>
    </row>
    <row r="263" spans="1:21" s="22" customFormat="1" ht="15" customHeight="1">
      <c r="A263" s="226"/>
      <c r="B263" s="176" t="s">
        <v>501</v>
      </c>
      <c r="C263" s="259"/>
      <c r="D263" s="243" t="s">
        <v>502</v>
      </c>
      <c r="E263" s="243"/>
      <c r="F263" s="239"/>
      <c r="G263" s="239" t="s">
        <v>217</v>
      </c>
      <c r="H263" s="235"/>
      <c r="I263" s="235"/>
      <c r="J263" s="238">
        <f t="shared" si="14"/>
        <v>0</v>
      </c>
      <c r="K263" s="248"/>
      <c r="L263" s="245"/>
      <c r="M263" s="246"/>
      <c r="N263" s="103"/>
      <c r="O263" s="104"/>
      <c r="P263" s="104"/>
      <c r="Q263" s="246"/>
      <c r="R263" s="246"/>
      <c r="S263" s="246"/>
      <c r="T263" s="246"/>
      <c r="U263" s="246"/>
    </row>
    <row r="264" spans="1:21" s="22" customFormat="1" ht="15" customHeight="1">
      <c r="A264" s="226"/>
      <c r="B264" s="176" t="s">
        <v>503</v>
      </c>
      <c r="C264" s="259"/>
      <c r="D264" s="243" t="s">
        <v>504</v>
      </c>
      <c r="E264" s="243"/>
      <c r="F264" s="239"/>
      <c r="G264" s="239" t="s">
        <v>217</v>
      </c>
      <c r="H264" s="235"/>
      <c r="I264" s="235"/>
      <c r="J264" s="238">
        <f t="shared" si="14"/>
        <v>0</v>
      </c>
      <c r="K264" s="248"/>
      <c r="L264" s="245"/>
      <c r="M264" s="246"/>
      <c r="N264" s="103"/>
      <c r="O264" s="104"/>
      <c r="P264" s="104"/>
      <c r="Q264" s="246"/>
      <c r="R264" s="246"/>
      <c r="S264" s="246"/>
      <c r="T264" s="246"/>
      <c r="U264" s="246"/>
    </row>
    <row r="265" spans="1:21" s="22" customFormat="1" ht="15" customHeight="1">
      <c r="A265" s="226"/>
      <c r="B265" s="176" t="s">
        <v>505</v>
      </c>
      <c r="C265" s="259"/>
      <c r="D265" s="243" t="s">
        <v>506</v>
      </c>
      <c r="E265" s="243"/>
      <c r="F265" s="239"/>
      <c r="G265" s="239" t="s">
        <v>217</v>
      </c>
      <c r="H265" s="235"/>
      <c r="I265" s="235"/>
      <c r="J265" s="238">
        <f t="shared" si="14"/>
        <v>0</v>
      </c>
      <c r="K265" s="248"/>
      <c r="L265" s="245"/>
      <c r="M265" s="246"/>
      <c r="N265" s="103"/>
      <c r="O265" s="104"/>
      <c r="P265" s="104"/>
      <c r="Q265" s="246"/>
      <c r="R265" s="246"/>
      <c r="S265" s="246"/>
      <c r="T265" s="246"/>
      <c r="U265" s="246"/>
    </row>
    <row r="266" spans="1:21" s="22" customFormat="1" ht="15" customHeight="1">
      <c r="A266" s="226"/>
      <c r="B266" s="176" t="s">
        <v>507</v>
      </c>
      <c r="C266" s="259"/>
      <c r="D266" s="243" t="s">
        <v>508</v>
      </c>
      <c r="E266" s="243"/>
      <c r="F266" s="239"/>
      <c r="G266" s="239" t="s">
        <v>217</v>
      </c>
      <c r="H266" s="235"/>
      <c r="I266" s="235"/>
      <c r="J266" s="238">
        <f t="shared" si="14"/>
        <v>0</v>
      </c>
      <c r="K266" s="248"/>
      <c r="L266" s="245"/>
      <c r="M266" s="246"/>
      <c r="N266" s="103"/>
      <c r="O266" s="104"/>
      <c r="P266" s="104"/>
      <c r="Q266" s="246"/>
      <c r="R266" s="246"/>
      <c r="S266" s="246"/>
      <c r="T266" s="246"/>
      <c r="U266" s="246"/>
    </row>
    <row r="267" spans="1:21" s="22" customFormat="1" ht="15" customHeight="1">
      <c r="A267" s="226"/>
      <c r="B267" s="176" t="s">
        <v>509</v>
      </c>
      <c r="C267" s="259"/>
      <c r="D267" s="243" t="s">
        <v>510</v>
      </c>
      <c r="E267" s="243"/>
      <c r="F267" s="239"/>
      <c r="G267" s="239" t="s">
        <v>217</v>
      </c>
      <c r="H267" s="235"/>
      <c r="I267" s="235"/>
      <c r="J267" s="238">
        <f t="shared" si="14"/>
        <v>0</v>
      </c>
      <c r="K267" s="248"/>
      <c r="L267" s="245"/>
      <c r="M267" s="246"/>
      <c r="N267" s="103"/>
      <c r="O267" s="104"/>
      <c r="P267" s="104"/>
      <c r="Q267" s="246"/>
      <c r="R267" s="246"/>
      <c r="S267" s="246"/>
      <c r="T267" s="246"/>
      <c r="U267" s="246"/>
    </row>
    <row r="268" spans="1:21" s="22" customFormat="1" ht="15" customHeight="1">
      <c r="A268" s="226"/>
      <c r="B268" s="176" t="s">
        <v>511</v>
      </c>
      <c r="C268" s="259"/>
      <c r="D268" s="243" t="s">
        <v>512</v>
      </c>
      <c r="E268" s="243"/>
      <c r="F268" s="239"/>
      <c r="G268" s="239" t="s">
        <v>217</v>
      </c>
      <c r="H268" s="235"/>
      <c r="I268" s="235"/>
      <c r="J268" s="238">
        <f t="shared" si="14"/>
        <v>0</v>
      </c>
      <c r="K268" s="248"/>
      <c r="L268" s="245"/>
      <c r="M268" s="246"/>
      <c r="N268" s="103"/>
      <c r="O268" s="104"/>
      <c r="P268" s="104"/>
      <c r="Q268" s="246"/>
      <c r="R268" s="246"/>
      <c r="S268" s="246"/>
      <c r="T268" s="246"/>
      <c r="U268" s="246"/>
    </row>
    <row r="269" spans="1:21" s="22" customFormat="1" ht="15" customHeight="1">
      <c r="A269" s="226"/>
      <c r="B269" s="176" t="s">
        <v>513</v>
      </c>
      <c r="C269" s="259"/>
      <c r="D269" s="243" t="s">
        <v>514</v>
      </c>
      <c r="E269" s="243"/>
      <c r="F269" s="239"/>
      <c r="G269" s="239" t="s">
        <v>217</v>
      </c>
      <c r="H269" s="235"/>
      <c r="I269" s="235"/>
      <c r="J269" s="238">
        <f t="shared" si="14"/>
        <v>0</v>
      </c>
      <c r="K269" s="248"/>
      <c r="L269" s="245"/>
      <c r="M269" s="246"/>
      <c r="N269" s="103"/>
      <c r="O269" s="104"/>
      <c r="P269" s="104"/>
      <c r="Q269" s="246"/>
      <c r="R269" s="246"/>
      <c r="S269" s="246"/>
      <c r="T269" s="246"/>
      <c r="U269" s="246"/>
    </row>
    <row r="270" spans="1:21" s="22" customFormat="1" ht="15" customHeight="1">
      <c r="A270" s="226"/>
      <c r="B270" s="176" t="s">
        <v>515</v>
      </c>
      <c r="C270" s="259"/>
      <c r="D270" s="243" t="s">
        <v>516</v>
      </c>
      <c r="E270" s="243"/>
      <c r="F270" s="239"/>
      <c r="G270" s="239" t="s">
        <v>217</v>
      </c>
      <c r="H270" s="235"/>
      <c r="I270" s="235"/>
      <c r="J270" s="238">
        <f t="shared" si="14"/>
        <v>0</v>
      </c>
      <c r="K270" s="248"/>
      <c r="L270" s="245"/>
      <c r="M270" s="246"/>
      <c r="N270" s="103"/>
      <c r="O270" s="104"/>
      <c r="P270" s="104"/>
      <c r="Q270" s="246"/>
      <c r="R270" s="246"/>
      <c r="S270" s="246"/>
      <c r="T270" s="246"/>
      <c r="U270" s="246"/>
    </row>
    <row r="271" spans="1:21" s="22" customFormat="1" ht="15" customHeight="1">
      <c r="A271" s="226"/>
      <c r="B271" s="176" t="s">
        <v>517</v>
      </c>
      <c r="C271" s="259"/>
      <c r="D271" s="243" t="s">
        <v>518</v>
      </c>
      <c r="E271" s="243"/>
      <c r="F271" s="239"/>
      <c r="G271" s="239" t="s">
        <v>217</v>
      </c>
      <c r="H271" s="235"/>
      <c r="I271" s="235"/>
      <c r="J271" s="238">
        <f t="shared" si="14"/>
        <v>0</v>
      </c>
      <c r="K271" s="248"/>
      <c r="L271" s="245"/>
      <c r="M271" s="246"/>
      <c r="N271" s="103"/>
      <c r="O271" s="104"/>
      <c r="P271" s="104"/>
      <c r="Q271" s="246"/>
      <c r="R271" s="246"/>
      <c r="S271" s="246"/>
      <c r="T271" s="246"/>
      <c r="U271" s="246"/>
    </row>
    <row r="272" spans="1:21" s="22" customFormat="1" ht="15" customHeight="1">
      <c r="A272" s="226"/>
      <c r="B272" s="176" t="s">
        <v>519</v>
      </c>
      <c r="C272" s="259"/>
      <c r="D272" s="243" t="s">
        <v>520</v>
      </c>
      <c r="E272" s="243"/>
      <c r="F272" s="239"/>
      <c r="G272" s="239" t="s">
        <v>217</v>
      </c>
      <c r="H272" s="235"/>
      <c r="I272" s="235"/>
      <c r="J272" s="238">
        <f t="shared" si="14"/>
        <v>0</v>
      </c>
      <c r="K272" s="248"/>
      <c r="L272" s="245"/>
      <c r="M272" s="246"/>
      <c r="N272" s="103"/>
      <c r="O272" s="104"/>
      <c r="P272" s="104"/>
      <c r="Q272" s="246"/>
      <c r="R272" s="246"/>
      <c r="S272" s="246"/>
      <c r="T272" s="246"/>
      <c r="U272" s="246"/>
    </row>
    <row r="273" spans="1:21" s="22" customFormat="1" ht="15" customHeight="1">
      <c r="A273" s="226"/>
      <c r="B273" s="176" t="s">
        <v>521</v>
      </c>
      <c r="C273" s="259"/>
      <c r="D273" s="243" t="s">
        <v>522</v>
      </c>
      <c r="E273" s="243"/>
      <c r="F273" s="239"/>
      <c r="G273" s="239" t="s">
        <v>217</v>
      </c>
      <c r="H273" s="235"/>
      <c r="I273" s="235"/>
      <c r="J273" s="238">
        <f t="shared" si="14"/>
        <v>0</v>
      </c>
      <c r="K273" s="248"/>
      <c r="L273" s="245"/>
      <c r="M273" s="246"/>
      <c r="N273" s="103"/>
      <c r="O273" s="104"/>
      <c r="P273" s="104"/>
      <c r="Q273" s="246"/>
      <c r="R273" s="246"/>
      <c r="S273" s="246"/>
      <c r="T273" s="246"/>
      <c r="U273" s="246"/>
    </row>
    <row r="274" spans="1:21" s="22" customFormat="1" ht="15" customHeight="1">
      <c r="A274" s="226"/>
      <c r="B274" s="176" t="s">
        <v>523</v>
      </c>
      <c r="C274" s="256" t="s">
        <v>524</v>
      </c>
      <c r="D274" s="243" t="s">
        <v>525</v>
      </c>
      <c r="E274" s="243"/>
      <c r="F274" s="239"/>
      <c r="G274" s="239"/>
      <c r="H274" s="235"/>
      <c r="I274" s="235"/>
      <c r="J274" s="235"/>
      <c r="K274" s="248"/>
      <c r="L274" s="245"/>
      <c r="M274" s="246"/>
      <c r="N274" s="103"/>
      <c r="O274" s="104"/>
      <c r="P274" s="104"/>
      <c r="Q274" s="246"/>
      <c r="R274" s="246"/>
      <c r="S274" s="246"/>
      <c r="T274" s="246"/>
      <c r="U274" s="246"/>
    </row>
    <row r="275" spans="1:21" s="22" customFormat="1" ht="15" customHeight="1">
      <c r="A275" s="226"/>
      <c r="B275" s="176" t="s">
        <v>526</v>
      </c>
      <c r="C275" s="251"/>
      <c r="D275" s="243" t="s">
        <v>527</v>
      </c>
      <c r="E275" s="243"/>
      <c r="F275" s="239"/>
      <c r="G275" s="239" t="s">
        <v>217</v>
      </c>
      <c r="H275" s="235"/>
      <c r="I275" s="235"/>
      <c r="J275" s="235">
        <f>SUM(H275*I275)</f>
        <v>0</v>
      </c>
      <c r="K275" s="248"/>
      <c r="L275" s="245"/>
      <c r="M275" s="246"/>
      <c r="N275" s="103"/>
      <c r="O275" s="104"/>
      <c r="P275" s="104"/>
      <c r="Q275" s="246"/>
      <c r="R275" s="246"/>
      <c r="S275" s="246"/>
      <c r="T275" s="246"/>
      <c r="U275" s="246"/>
    </row>
    <row r="276" spans="1:21" s="22" customFormat="1" ht="15" customHeight="1">
      <c r="A276" s="226"/>
      <c r="B276" s="291" t="s">
        <v>528</v>
      </c>
      <c r="C276" s="280" t="s">
        <v>529</v>
      </c>
      <c r="D276" s="244" t="s">
        <v>530</v>
      </c>
      <c r="E276" s="243"/>
      <c r="F276" s="239"/>
      <c r="G276" s="239"/>
      <c r="H276" s="235"/>
      <c r="I276" s="235"/>
      <c r="J276" s="235"/>
      <c r="K276" s="248"/>
      <c r="L276" s="245"/>
      <c r="M276" s="246"/>
      <c r="N276" s="103"/>
      <c r="O276" s="104"/>
      <c r="P276" s="104"/>
      <c r="Q276" s="246"/>
      <c r="R276" s="246"/>
      <c r="S276" s="246"/>
      <c r="T276" s="246"/>
      <c r="U276" s="246"/>
    </row>
    <row r="277" spans="1:21" s="22" customFormat="1" ht="15" customHeight="1">
      <c r="A277" s="226"/>
      <c r="B277" s="291" t="s">
        <v>531</v>
      </c>
      <c r="C277" s="292"/>
      <c r="D277" s="243" t="s">
        <v>532</v>
      </c>
      <c r="E277" s="243"/>
      <c r="F277" s="239"/>
      <c r="G277" s="239" t="s">
        <v>217</v>
      </c>
      <c r="H277" s="235"/>
      <c r="I277" s="235"/>
      <c r="J277" s="235">
        <f>SUM(H277*I277)</f>
        <v>0</v>
      </c>
      <c r="K277" s="248"/>
      <c r="L277" s="245"/>
      <c r="M277" s="246"/>
      <c r="N277" s="103"/>
      <c r="O277" s="104"/>
      <c r="P277" s="104"/>
      <c r="Q277" s="246"/>
      <c r="R277" s="246"/>
      <c r="S277" s="246"/>
      <c r="T277" s="246"/>
      <c r="U277" s="246"/>
    </row>
    <row r="278" spans="1:21" s="22" customFormat="1" ht="15" customHeight="1">
      <c r="A278" s="226"/>
      <c r="B278" s="291" t="s">
        <v>533</v>
      </c>
      <c r="C278" s="292"/>
      <c r="D278" s="243" t="s">
        <v>534</v>
      </c>
      <c r="E278" s="243"/>
      <c r="F278" s="239"/>
      <c r="G278" s="239" t="s">
        <v>217</v>
      </c>
      <c r="H278" s="235"/>
      <c r="I278" s="235"/>
      <c r="J278" s="235">
        <f>SUM(H278*I278)</f>
        <v>0</v>
      </c>
      <c r="K278" s="248"/>
      <c r="L278" s="245"/>
      <c r="M278" s="246"/>
      <c r="N278" s="103"/>
      <c r="O278" s="104"/>
      <c r="P278" s="104"/>
      <c r="Q278" s="246"/>
      <c r="R278" s="246"/>
      <c r="S278" s="246"/>
      <c r="T278" s="246"/>
      <c r="U278" s="246"/>
    </row>
    <row r="279" spans="1:21" s="22" customFormat="1" ht="15" customHeight="1">
      <c r="A279" s="226"/>
      <c r="B279" s="291" t="s">
        <v>535</v>
      </c>
      <c r="C279" s="293" t="s">
        <v>536</v>
      </c>
      <c r="D279" s="243" t="s">
        <v>537</v>
      </c>
      <c r="E279" s="243"/>
      <c r="F279" s="239"/>
      <c r="G279" s="239"/>
      <c r="H279" s="235"/>
      <c r="I279" s="235"/>
      <c r="J279" s="235"/>
      <c r="K279" s="248"/>
      <c r="L279" s="245"/>
      <c r="M279" s="246"/>
      <c r="N279" s="103"/>
      <c r="O279" s="104"/>
      <c r="P279" s="104"/>
      <c r="Q279" s="246"/>
      <c r="R279" s="246"/>
      <c r="S279" s="246"/>
      <c r="T279" s="246"/>
      <c r="U279" s="246"/>
    </row>
    <row r="280" spans="1:21" s="22" customFormat="1" ht="15" customHeight="1">
      <c r="A280" s="226"/>
      <c r="B280" s="291" t="s">
        <v>538</v>
      </c>
      <c r="C280" s="294"/>
      <c r="D280" s="243" t="s">
        <v>539</v>
      </c>
      <c r="E280" s="243"/>
      <c r="F280" s="239"/>
      <c r="G280" s="239" t="s">
        <v>217</v>
      </c>
      <c r="H280" s="235"/>
      <c r="I280" s="235"/>
      <c r="J280" s="235">
        <f t="shared" ref="J280:J297" si="15">SUM(H280*I280)</f>
        <v>0</v>
      </c>
      <c r="K280" s="248"/>
      <c r="L280" s="245"/>
      <c r="M280" s="246"/>
      <c r="N280" s="103"/>
      <c r="O280" s="104"/>
      <c r="P280" s="104"/>
      <c r="Q280" s="246"/>
      <c r="R280" s="246"/>
      <c r="S280" s="246"/>
      <c r="T280" s="246"/>
      <c r="U280" s="246"/>
    </row>
    <row r="281" spans="1:21" s="22" customFormat="1" ht="15" customHeight="1">
      <c r="A281" s="226"/>
      <c r="B281" s="291" t="s">
        <v>540</v>
      </c>
      <c r="C281" s="294"/>
      <c r="D281" s="243" t="s">
        <v>541</v>
      </c>
      <c r="E281" s="243"/>
      <c r="F281" s="239"/>
      <c r="G281" s="239" t="s">
        <v>217</v>
      </c>
      <c r="H281" s="235"/>
      <c r="I281" s="235"/>
      <c r="J281" s="235">
        <f t="shared" si="15"/>
        <v>0</v>
      </c>
      <c r="K281" s="248"/>
      <c r="L281" s="245"/>
      <c r="M281" s="246"/>
      <c r="N281" s="103"/>
      <c r="O281" s="104"/>
      <c r="P281" s="104"/>
      <c r="Q281" s="246"/>
      <c r="R281" s="246"/>
      <c r="S281" s="246"/>
      <c r="T281" s="246"/>
      <c r="U281" s="246"/>
    </row>
    <row r="282" spans="1:21" s="22" customFormat="1" ht="15" customHeight="1">
      <c r="A282" s="226"/>
      <c r="B282" s="291" t="s">
        <v>542</v>
      </c>
      <c r="C282" s="294"/>
      <c r="D282" s="243" t="s">
        <v>543</v>
      </c>
      <c r="E282" s="243"/>
      <c r="F282" s="239"/>
      <c r="G282" s="239" t="s">
        <v>217</v>
      </c>
      <c r="H282" s="235"/>
      <c r="I282" s="235"/>
      <c r="J282" s="235">
        <f t="shared" si="15"/>
        <v>0</v>
      </c>
      <c r="K282" s="248"/>
      <c r="L282" s="245"/>
      <c r="M282" s="246"/>
      <c r="N282" s="103"/>
      <c r="O282" s="104"/>
      <c r="P282" s="104"/>
      <c r="Q282" s="246"/>
      <c r="R282" s="246"/>
      <c r="S282" s="246"/>
      <c r="T282" s="246"/>
      <c r="U282" s="246"/>
    </row>
    <row r="283" spans="1:21" s="22" customFormat="1" ht="15" customHeight="1">
      <c r="A283" s="226"/>
      <c r="B283" s="291" t="s">
        <v>544</v>
      </c>
      <c r="C283" s="294"/>
      <c r="D283" s="243" t="s">
        <v>545</v>
      </c>
      <c r="E283" s="243"/>
      <c r="F283" s="239"/>
      <c r="G283" s="239" t="s">
        <v>217</v>
      </c>
      <c r="H283" s="235"/>
      <c r="I283" s="235"/>
      <c r="J283" s="235">
        <f t="shared" si="15"/>
        <v>0</v>
      </c>
      <c r="K283" s="248"/>
      <c r="L283" s="245"/>
      <c r="M283" s="246"/>
      <c r="N283" s="103"/>
      <c r="O283" s="104"/>
      <c r="P283" s="104"/>
      <c r="Q283" s="246"/>
      <c r="R283" s="246"/>
      <c r="S283" s="246"/>
      <c r="T283" s="246"/>
      <c r="U283" s="246"/>
    </row>
    <row r="284" spans="1:21" s="22" customFormat="1" ht="15" customHeight="1">
      <c r="A284" s="226"/>
      <c r="B284" s="291" t="s">
        <v>546</v>
      </c>
      <c r="C284" s="294"/>
      <c r="D284" s="243" t="s">
        <v>547</v>
      </c>
      <c r="E284" s="243"/>
      <c r="F284" s="239"/>
      <c r="G284" s="239" t="s">
        <v>217</v>
      </c>
      <c r="H284" s="235"/>
      <c r="I284" s="235"/>
      <c r="J284" s="235">
        <f t="shared" si="15"/>
        <v>0</v>
      </c>
      <c r="K284" s="248"/>
      <c r="L284" s="245"/>
      <c r="M284" s="246"/>
      <c r="N284" s="103"/>
      <c r="O284" s="104"/>
      <c r="P284" s="104"/>
      <c r="Q284" s="246"/>
      <c r="R284" s="246"/>
      <c r="S284" s="246"/>
      <c r="T284" s="246"/>
      <c r="U284" s="246"/>
    </row>
    <row r="285" spans="1:21" s="22" customFormat="1" ht="15" customHeight="1">
      <c r="A285" s="226"/>
      <c r="B285" s="291" t="s">
        <v>548</v>
      </c>
      <c r="C285" s="294"/>
      <c r="D285" s="243" t="s">
        <v>549</v>
      </c>
      <c r="E285" s="243"/>
      <c r="F285" s="239"/>
      <c r="G285" s="239" t="s">
        <v>217</v>
      </c>
      <c r="H285" s="235"/>
      <c r="I285" s="235"/>
      <c r="J285" s="235">
        <f t="shared" si="15"/>
        <v>0</v>
      </c>
      <c r="K285" s="248"/>
      <c r="L285" s="245"/>
      <c r="M285" s="246"/>
      <c r="N285" s="103"/>
      <c r="O285" s="104"/>
      <c r="P285" s="104"/>
      <c r="Q285" s="246"/>
      <c r="R285" s="246"/>
      <c r="S285" s="246"/>
      <c r="T285" s="246"/>
      <c r="U285" s="246"/>
    </row>
    <row r="286" spans="1:21" s="22" customFormat="1" ht="15" customHeight="1">
      <c r="A286" s="226"/>
      <c r="B286" s="291" t="s">
        <v>550</v>
      </c>
      <c r="C286" s="293" t="s">
        <v>551</v>
      </c>
      <c r="D286" s="243" t="s">
        <v>537</v>
      </c>
      <c r="E286" s="243"/>
      <c r="F286" s="239"/>
      <c r="G286" s="239"/>
      <c r="H286" s="235"/>
      <c r="I286" s="235"/>
      <c r="J286" s="235"/>
      <c r="K286" s="248"/>
      <c r="L286" s="245"/>
      <c r="M286" s="246"/>
      <c r="N286" s="103"/>
      <c r="O286" s="104"/>
      <c r="P286" s="104"/>
      <c r="Q286" s="246"/>
      <c r="R286" s="246"/>
      <c r="S286" s="246"/>
      <c r="T286" s="246"/>
      <c r="U286" s="246"/>
    </row>
    <row r="287" spans="1:21" s="22" customFormat="1" ht="15" customHeight="1">
      <c r="A287" s="226"/>
      <c r="B287" s="291" t="s">
        <v>552</v>
      </c>
      <c r="C287" s="294"/>
      <c r="D287" s="243" t="s">
        <v>553</v>
      </c>
      <c r="E287" s="243"/>
      <c r="F287" s="239"/>
      <c r="G287" s="239" t="s">
        <v>217</v>
      </c>
      <c r="H287" s="235"/>
      <c r="I287" s="235"/>
      <c r="J287" s="235">
        <f t="shared" si="15"/>
        <v>0</v>
      </c>
      <c r="K287" s="248"/>
      <c r="L287" s="245"/>
      <c r="M287" s="246"/>
      <c r="N287" s="103"/>
      <c r="O287" s="104"/>
      <c r="P287" s="104"/>
      <c r="Q287" s="246"/>
      <c r="R287" s="246"/>
      <c r="S287" s="246"/>
      <c r="T287" s="246"/>
      <c r="U287" s="246"/>
    </row>
    <row r="288" spans="1:21" s="22" customFormat="1" ht="15" customHeight="1">
      <c r="A288" s="226"/>
      <c r="B288" s="291" t="s">
        <v>554</v>
      </c>
      <c r="C288" s="294"/>
      <c r="D288" s="243" t="s">
        <v>555</v>
      </c>
      <c r="E288" s="243"/>
      <c r="F288" s="239"/>
      <c r="G288" s="239" t="s">
        <v>217</v>
      </c>
      <c r="H288" s="235"/>
      <c r="I288" s="235"/>
      <c r="J288" s="235">
        <f t="shared" si="15"/>
        <v>0</v>
      </c>
      <c r="K288" s="248"/>
      <c r="L288" s="245"/>
      <c r="M288" s="246"/>
      <c r="N288" s="103"/>
      <c r="O288" s="104"/>
      <c r="P288" s="104"/>
      <c r="Q288" s="246"/>
      <c r="R288" s="246"/>
      <c r="S288" s="246"/>
      <c r="T288" s="246"/>
      <c r="U288" s="246"/>
    </row>
    <row r="289" spans="1:21" s="22" customFormat="1" ht="15" customHeight="1">
      <c r="A289" s="226"/>
      <c r="B289" s="291" t="s">
        <v>556</v>
      </c>
      <c r="C289" s="294"/>
      <c r="D289" s="243" t="s">
        <v>557</v>
      </c>
      <c r="E289" s="243"/>
      <c r="F289" s="239"/>
      <c r="G289" s="239" t="s">
        <v>217</v>
      </c>
      <c r="H289" s="235"/>
      <c r="I289" s="235"/>
      <c r="J289" s="235">
        <f t="shared" si="15"/>
        <v>0</v>
      </c>
      <c r="K289" s="248"/>
      <c r="L289" s="245"/>
      <c r="M289" s="246"/>
      <c r="N289" s="103"/>
      <c r="O289" s="104"/>
      <c r="P289" s="104"/>
      <c r="Q289" s="246"/>
      <c r="R289" s="246"/>
      <c r="S289" s="246"/>
      <c r="T289" s="246"/>
      <c r="U289" s="246"/>
    </row>
    <row r="290" spans="1:21" s="22" customFormat="1" ht="15" customHeight="1">
      <c r="A290" s="226"/>
      <c r="B290" s="291" t="s">
        <v>558</v>
      </c>
      <c r="C290" s="280" t="s">
        <v>559</v>
      </c>
      <c r="D290" s="244"/>
      <c r="E290" s="243"/>
      <c r="F290" s="239"/>
      <c r="G290" s="239"/>
      <c r="H290" s="235"/>
      <c r="I290" s="235"/>
      <c r="J290" s="235"/>
      <c r="K290" s="248"/>
      <c r="L290" s="245"/>
      <c r="M290" s="246"/>
      <c r="N290" s="103"/>
      <c r="O290" s="104"/>
      <c r="P290" s="104"/>
      <c r="Q290" s="246"/>
      <c r="R290" s="246"/>
      <c r="S290" s="246"/>
      <c r="T290" s="246"/>
      <c r="U290" s="246"/>
    </row>
    <row r="291" spans="1:21" s="22" customFormat="1" ht="15" customHeight="1">
      <c r="A291" s="226"/>
      <c r="B291" s="291" t="s">
        <v>560</v>
      </c>
      <c r="C291" s="292"/>
      <c r="D291" s="263" t="s">
        <v>561</v>
      </c>
      <c r="E291" s="243"/>
      <c r="F291" s="239"/>
      <c r="G291" s="239" t="s">
        <v>217</v>
      </c>
      <c r="H291" s="235"/>
      <c r="I291" s="235"/>
      <c r="J291" s="235">
        <f t="shared" si="15"/>
        <v>0</v>
      </c>
      <c r="K291" s="248"/>
      <c r="L291" s="245"/>
      <c r="M291" s="246"/>
      <c r="N291" s="103"/>
      <c r="O291" s="104"/>
      <c r="P291" s="104"/>
      <c r="Q291" s="246"/>
      <c r="R291" s="246"/>
      <c r="S291" s="246"/>
      <c r="T291" s="246"/>
      <c r="U291" s="246"/>
    </row>
    <row r="292" spans="1:21" s="22" customFormat="1" ht="15" customHeight="1">
      <c r="A292" s="226"/>
      <c r="B292" s="291" t="s">
        <v>562</v>
      </c>
      <c r="C292" s="282"/>
      <c r="D292" s="263" t="s">
        <v>563</v>
      </c>
      <c r="E292" s="243"/>
      <c r="F292" s="239"/>
      <c r="G292" s="239" t="s">
        <v>217</v>
      </c>
      <c r="H292" s="235"/>
      <c r="I292" s="235"/>
      <c r="J292" s="235">
        <f t="shared" si="15"/>
        <v>0</v>
      </c>
      <c r="K292" s="248"/>
      <c r="L292" s="245"/>
      <c r="M292" s="246"/>
      <c r="N292" s="103"/>
      <c r="O292" s="104"/>
      <c r="P292" s="104"/>
      <c r="Q292" s="246"/>
      <c r="R292" s="246"/>
      <c r="S292" s="246"/>
      <c r="T292" s="246"/>
      <c r="U292" s="246"/>
    </row>
    <row r="293" spans="1:21" s="22" customFormat="1" ht="15" customHeight="1">
      <c r="A293" s="226"/>
      <c r="B293" s="291" t="s">
        <v>564</v>
      </c>
      <c r="C293" s="280" t="s">
        <v>565</v>
      </c>
      <c r="D293" s="243" t="s">
        <v>566</v>
      </c>
      <c r="E293" s="243"/>
      <c r="F293" s="239"/>
      <c r="G293" s="239" t="s">
        <v>217</v>
      </c>
      <c r="H293" s="235"/>
      <c r="I293" s="235"/>
      <c r="J293" s="235">
        <f t="shared" si="15"/>
        <v>0</v>
      </c>
      <c r="K293" s="248"/>
      <c r="L293" s="245"/>
      <c r="M293" s="246"/>
      <c r="N293" s="103"/>
      <c r="O293" s="104"/>
      <c r="P293" s="104"/>
      <c r="Q293" s="246"/>
      <c r="R293" s="246"/>
      <c r="S293" s="246"/>
      <c r="T293" s="246"/>
      <c r="U293" s="246"/>
    </row>
    <row r="294" spans="1:21" s="22" customFormat="1" ht="15" customHeight="1">
      <c r="A294" s="226"/>
      <c r="B294" s="291" t="s">
        <v>567</v>
      </c>
      <c r="C294" s="292"/>
      <c r="D294" s="243" t="s">
        <v>568</v>
      </c>
      <c r="E294" s="243"/>
      <c r="F294" s="239"/>
      <c r="G294" s="239" t="s">
        <v>217</v>
      </c>
      <c r="H294" s="235"/>
      <c r="I294" s="235"/>
      <c r="J294" s="235">
        <f t="shared" si="15"/>
        <v>0</v>
      </c>
      <c r="K294" s="248"/>
      <c r="L294" s="245"/>
      <c r="M294" s="246"/>
      <c r="N294" s="103"/>
      <c r="O294" s="104"/>
      <c r="P294" s="104"/>
      <c r="Q294" s="246"/>
      <c r="R294" s="246"/>
      <c r="S294" s="246"/>
      <c r="T294" s="246"/>
      <c r="U294" s="246"/>
    </row>
    <row r="295" spans="1:21" s="22" customFormat="1" ht="15" customHeight="1">
      <c r="A295" s="226"/>
      <c r="B295" s="291" t="s">
        <v>569</v>
      </c>
      <c r="C295" s="280" t="s">
        <v>570</v>
      </c>
      <c r="D295" s="243" t="s">
        <v>571</v>
      </c>
      <c r="E295" s="243"/>
      <c r="F295" s="239"/>
      <c r="G295" s="239" t="s">
        <v>217</v>
      </c>
      <c r="H295" s="235"/>
      <c r="I295" s="235"/>
      <c r="J295" s="235">
        <f t="shared" si="15"/>
        <v>0</v>
      </c>
      <c r="K295" s="248"/>
      <c r="L295" s="245"/>
      <c r="M295" s="246"/>
      <c r="N295" s="103"/>
      <c r="O295" s="104"/>
      <c r="P295" s="104"/>
      <c r="Q295" s="246"/>
      <c r="R295" s="246"/>
      <c r="S295" s="246"/>
      <c r="T295" s="246"/>
      <c r="U295" s="246"/>
    </row>
    <row r="296" spans="1:21" s="22" customFormat="1" ht="15" customHeight="1">
      <c r="A296" s="226"/>
      <c r="B296" s="291" t="s">
        <v>572</v>
      </c>
      <c r="C296" s="292"/>
      <c r="D296" s="243" t="s">
        <v>573</v>
      </c>
      <c r="E296" s="243"/>
      <c r="F296" s="239"/>
      <c r="G296" s="239" t="s">
        <v>217</v>
      </c>
      <c r="H296" s="235"/>
      <c r="I296" s="235"/>
      <c r="J296" s="235">
        <f t="shared" si="15"/>
        <v>0</v>
      </c>
      <c r="K296" s="248"/>
      <c r="L296" s="245"/>
      <c r="M296" s="246"/>
      <c r="N296" s="103"/>
      <c r="O296" s="104"/>
      <c r="P296" s="104"/>
      <c r="Q296" s="246"/>
      <c r="R296" s="246"/>
      <c r="S296" s="246"/>
      <c r="T296" s="246"/>
      <c r="U296" s="246"/>
    </row>
    <row r="297" spans="1:21" s="22" customFormat="1" ht="15" customHeight="1">
      <c r="A297" s="226"/>
      <c r="B297" s="291" t="s">
        <v>574</v>
      </c>
      <c r="C297" s="282"/>
      <c r="D297" s="243" t="s">
        <v>575</v>
      </c>
      <c r="E297" s="243"/>
      <c r="F297" s="239"/>
      <c r="G297" s="239" t="s">
        <v>217</v>
      </c>
      <c r="H297" s="235"/>
      <c r="I297" s="235"/>
      <c r="J297" s="235">
        <f t="shared" si="15"/>
        <v>0</v>
      </c>
      <c r="K297" s="248"/>
      <c r="L297" s="245"/>
      <c r="M297" s="246"/>
      <c r="N297" s="103"/>
      <c r="O297" s="104"/>
      <c r="P297" s="104"/>
      <c r="Q297" s="246"/>
      <c r="R297" s="246"/>
      <c r="S297" s="246"/>
      <c r="T297" s="246"/>
      <c r="U297" s="246"/>
    </row>
    <row r="298" spans="1:21" ht="15" customHeight="1">
      <c r="A298" s="36"/>
      <c r="B298" s="58" t="s">
        <v>107</v>
      </c>
      <c r="C298" s="295" t="s">
        <v>576</v>
      </c>
      <c r="D298" s="61"/>
      <c r="E298" s="167" t="str">
        <f>+$E$20</f>
        <v>DIMENSIÓN ESPESOR MARCAS Y MODELOS</v>
      </c>
      <c r="F298" s="168"/>
      <c r="G298" s="168"/>
      <c r="H298" s="169"/>
      <c r="I298" s="169"/>
      <c r="J298" s="169"/>
      <c r="K298" s="111">
        <f>SUM(J299:J304)</f>
        <v>0</v>
      </c>
      <c r="L298" s="105"/>
      <c r="M298" s="112">
        <f>SUM(M299:M304)</f>
        <v>0</v>
      </c>
      <c r="N298" s="103"/>
      <c r="O298" s="114"/>
      <c r="P298" s="114"/>
      <c r="Q298" s="448"/>
      <c r="R298" s="449"/>
      <c r="S298" s="449"/>
      <c r="T298" s="449"/>
      <c r="U298" s="449"/>
    </row>
    <row r="299" spans="1:21" ht="15" customHeight="1">
      <c r="A299" s="36"/>
      <c r="B299" s="64" t="s">
        <v>109</v>
      </c>
      <c r="C299" s="65"/>
      <c r="D299" s="94" t="s">
        <v>577</v>
      </c>
      <c r="E299" s="76"/>
      <c r="F299" s="93"/>
      <c r="G299" s="93"/>
      <c r="H299" s="154"/>
      <c r="I299" s="154"/>
      <c r="J299" s="203"/>
      <c r="K299" s="118"/>
      <c r="L299" s="105"/>
      <c r="M299" s="115"/>
      <c r="N299" s="103"/>
      <c r="O299" s="104"/>
      <c r="P299" s="104"/>
      <c r="Q299" s="115"/>
      <c r="R299" s="115"/>
      <c r="S299" s="115"/>
      <c r="T299" s="115"/>
      <c r="U299" s="115"/>
    </row>
    <row r="300" spans="1:21" ht="15" customHeight="1">
      <c r="A300" s="36"/>
      <c r="B300" s="64" t="s">
        <v>578</v>
      </c>
      <c r="C300" s="65"/>
      <c r="D300" s="95" t="s">
        <v>579</v>
      </c>
      <c r="E300" s="296"/>
      <c r="F300" s="69"/>
      <c r="G300" s="69" t="s">
        <v>217</v>
      </c>
      <c r="H300" s="70"/>
      <c r="I300" s="70"/>
      <c r="J300" s="70">
        <f>SUM(H300*I300)</f>
        <v>0</v>
      </c>
      <c r="K300" s="116"/>
      <c r="L300" s="105"/>
      <c r="M300" s="115"/>
      <c r="N300" s="103"/>
      <c r="O300" s="104"/>
      <c r="P300" s="104"/>
      <c r="Q300" s="115"/>
      <c r="R300" s="115"/>
      <c r="S300" s="115"/>
      <c r="T300" s="115"/>
      <c r="U300" s="115"/>
    </row>
    <row r="301" spans="1:21" ht="15" customHeight="1">
      <c r="A301" s="36"/>
      <c r="B301" s="64" t="s">
        <v>580</v>
      </c>
      <c r="C301" s="65"/>
      <c r="D301" s="95" t="s">
        <v>581</v>
      </c>
      <c r="E301" s="177"/>
      <c r="F301" s="83"/>
      <c r="G301" s="78" t="s">
        <v>217</v>
      </c>
      <c r="H301" s="75"/>
      <c r="I301" s="75"/>
      <c r="J301" s="70">
        <f>SUM(H301*I301)</f>
        <v>0</v>
      </c>
      <c r="K301" s="116"/>
      <c r="L301" s="105"/>
      <c r="M301" s="115"/>
      <c r="N301" s="103"/>
      <c r="O301" s="104"/>
      <c r="P301" s="104"/>
      <c r="Q301" s="115"/>
      <c r="R301" s="115"/>
      <c r="S301" s="115"/>
      <c r="T301" s="115"/>
      <c r="U301" s="115"/>
    </row>
    <row r="302" spans="1:21" ht="15" customHeight="1">
      <c r="A302" s="36"/>
      <c r="B302" s="64" t="s">
        <v>582</v>
      </c>
      <c r="C302" s="65"/>
      <c r="D302" s="76" t="s">
        <v>583</v>
      </c>
      <c r="E302" s="86"/>
      <c r="F302" s="78"/>
      <c r="G302" s="78" t="s">
        <v>217</v>
      </c>
      <c r="H302" s="75"/>
      <c r="I302" s="75"/>
      <c r="J302" s="75">
        <f>SUM(H302*I302)</f>
        <v>0</v>
      </c>
      <c r="K302" s="118"/>
      <c r="L302" s="105"/>
      <c r="M302" s="115"/>
      <c r="N302" s="103"/>
      <c r="O302" s="104"/>
      <c r="P302" s="104"/>
      <c r="Q302" s="115"/>
      <c r="R302" s="115"/>
      <c r="S302" s="115"/>
      <c r="T302" s="115"/>
      <c r="U302" s="115"/>
    </row>
    <row r="303" spans="1:21" ht="15" customHeight="1">
      <c r="A303" s="36"/>
      <c r="B303" s="64" t="s">
        <v>584</v>
      </c>
      <c r="C303" s="65"/>
      <c r="D303" s="76" t="s">
        <v>585</v>
      </c>
      <c r="E303" s="86"/>
      <c r="F303" s="78"/>
      <c r="G303" s="78" t="s">
        <v>217</v>
      </c>
      <c r="H303" s="75"/>
      <c r="I303" s="75"/>
      <c r="J303" s="75">
        <f>SUM(H303*I303)</f>
        <v>0</v>
      </c>
      <c r="K303" s="118"/>
      <c r="L303" s="105"/>
      <c r="M303" s="115"/>
      <c r="N303" s="103"/>
      <c r="O303" s="104"/>
      <c r="P303" s="104"/>
      <c r="Q303" s="115"/>
      <c r="R303" s="115"/>
      <c r="S303" s="115"/>
      <c r="T303" s="115"/>
      <c r="U303" s="115"/>
    </row>
    <row r="304" spans="1:21" ht="15" customHeight="1">
      <c r="A304" s="36"/>
      <c r="B304" s="64" t="s">
        <v>586</v>
      </c>
      <c r="C304" s="65"/>
      <c r="D304" s="86" t="s">
        <v>587</v>
      </c>
      <c r="E304" s="86"/>
      <c r="F304" s="78"/>
      <c r="G304" s="78" t="s">
        <v>217</v>
      </c>
      <c r="H304" s="75"/>
      <c r="I304" s="75"/>
      <c r="J304" s="75">
        <f>SUM(H304*I304)</f>
        <v>0</v>
      </c>
      <c r="K304" s="118"/>
      <c r="L304" s="105"/>
      <c r="M304" s="115"/>
      <c r="N304" s="103"/>
      <c r="O304" s="104"/>
      <c r="P304" s="104"/>
      <c r="Q304" s="115"/>
      <c r="R304" s="115"/>
      <c r="S304" s="115"/>
      <c r="T304" s="115"/>
      <c r="U304" s="115"/>
    </row>
    <row r="305" spans="1:21" ht="15" customHeight="1">
      <c r="A305" s="36"/>
      <c r="B305" s="58" t="s">
        <v>112</v>
      </c>
      <c r="C305" s="85" t="s">
        <v>588</v>
      </c>
      <c r="D305" s="61"/>
      <c r="E305" s="167" t="str">
        <f>+$E$20</f>
        <v>DIMENSIÓN ESPESOR MARCAS Y MODELOS</v>
      </c>
      <c r="F305" s="168"/>
      <c r="G305" s="168"/>
      <c r="H305" s="169"/>
      <c r="I305" s="169"/>
      <c r="J305" s="169"/>
      <c r="K305" s="111">
        <f>SUM(J306:J347)</f>
        <v>0</v>
      </c>
      <c r="L305" s="105"/>
      <c r="M305" s="112">
        <f>SUM(M306:M347)</f>
        <v>0</v>
      </c>
      <c r="N305" s="113"/>
      <c r="O305" s="114"/>
      <c r="P305" s="114"/>
      <c r="Q305" s="448"/>
      <c r="R305" s="449"/>
      <c r="S305" s="449"/>
      <c r="T305" s="449"/>
      <c r="U305" s="449"/>
    </row>
    <row r="306" spans="1:21" ht="15" customHeight="1">
      <c r="A306" s="36"/>
      <c r="B306" s="64" t="s">
        <v>589</v>
      </c>
      <c r="C306" s="65"/>
      <c r="D306" s="94" t="s">
        <v>577</v>
      </c>
      <c r="E306" s="76"/>
      <c r="F306" s="93"/>
      <c r="G306" s="93"/>
      <c r="H306" s="154"/>
      <c r="I306" s="154"/>
      <c r="J306" s="75">
        <f t="shared" ref="J306:J318" si="16">SUM(H306*I306)</f>
        <v>0</v>
      </c>
      <c r="K306" s="117"/>
      <c r="L306" s="105"/>
      <c r="M306" s="115"/>
      <c r="N306" s="103"/>
      <c r="O306" s="104"/>
      <c r="P306" s="104"/>
      <c r="Q306" s="115"/>
      <c r="R306" s="115"/>
      <c r="S306" s="115"/>
      <c r="T306" s="115"/>
      <c r="U306" s="115"/>
    </row>
    <row r="307" spans="1:21" ht="15" customHeight="1">
      <c r="A307" s="36"/>
      <c r="B307" s="64" t="s">
        <v>590</v>
      </c>
      <c r="C307" s="65"/>
      <c r="D307" s="94" t="s">
        <v>591</v>
      </c>
      <c r="E307" s="66"/>
      <c r="F307" s="181"/>
      <c r="G307" s="78" t="s">
        <v>217</v>
      </c>
      <c r="H307" s="75"/>
      <c r="I307" s="75"/>
      <c r="J307" s="75">
        <f t="shared" si="16"/>
        <v>0</v>
      </c>
      <c r="K307" s="118"/>
      <c r="L307" s="105"/>
      <c r="M307" s="115"/>
      <c r="N307" s="103"/>
      <c r="O307" s="104"/>
      <c r="P307" s="104"/>
      <c r="Q307" s="115"/>
      <c r="R307" s="115"/>
      <c r="S307" s="115"/>
      <c r="T307" s="115"/>
      <c r="U307" s="115"/>
    </row>
    <row r="308" spans="1:21" ht="15" customHeight="1">
      <c r="A308" s="36"/>
      <c r="B308" s="64" t="s">
        <v>592</v>
      </c>
      <c r="C308" s="65"/>
      <c r="D308" s="94" t="s">
        <v>593</v>
      </c>
      <c r="E308" s="66"/>
      <c r="F308" s="181"/>
      <c r="G308" s="78" t="s">
        <v>217</v>
      </c>
      <c r="H308" s="75"/>
      <c r="I308" s="75"/>
      <c r="J308" s="75">
        <f t="shared" si="16"/>
        <v>0</v>
      </c>
      <c r="K308" s="118"/>
      <c r="L308" s="105"/>
      <c r="M308" s="115"/>
      <c r="N308" s="103"/>
      <c r="O308" s="104"/>
      <c r="P308" s="104"/>
      <c r="Q308" s="115"/>
      <c r="R308" s="115"/>
      <c r="S308" s="115"/>
      <c r="T308" s="115"/>
      <c r="U308" s="115"/>
    </row>
    <row r="309" spans="1:21" ht="15" customHeight="1">
      <c r="A309" s="36"/>
      <c r="B309" s="64" t="s">
        <v>594</v>
      </c>
      <c r="C309" s="65"/>
      <c r="D309" s="94" t="s">
        <v>595</v>
      </c>
      <c r="E309" s="66"/>
      <c r="F309" s="181"/>
      <c r="G309" s="78" t="s">
        <v>217</v>
      </c>
      <c r="H309" s="75"/>
      <c r="I309" s="75"/>
      <c r="J309" s="75">
        <f t="shared" si="16"/>
        <v>0</v>
      </c>
      <c r="K309" s="118"/>
      <c r="L309" s="105"/>
      <c r="M309" s="115"/>
      <c r="N309" s="103"/>
      <c r="O309" s="104"/>
      <c r="P309" s="104"/>
      <c r="Q309" s="115"/>
      <c r="R309" s="115"/>
      <c r="S309" s="115"/>
      <c r="T309" s="115"/>
      <c r="U309" s="115"/>
    </row>
    <row r="310" spans="1:21" ht="15" customHeight="1">
      <c r="A310" s="36"/>
      <c r="B310" s="64" t="s">
        <v>596</v>
      </c>
      <c r="C310" s="65"/>
      <c r="D310" s="94" t="s">
        <v>597</v>
      </c>
      <c r="E310" s="66"/>
      <c r="F310" s="181"/>
      <c r="G310" s="78" t="s">
        <v>217</v>
      </c>
      <c r="H310" s="75"/>
      <c r="I310" s="75"/>
      <c r="J310" s="75">
        <f t="shared" si="16"/>
        <v>0</v>
      </c>
      <c r="K310" s="118"/>
      <c r="L310" s="105"/>
      <c r="M310" s="115"/>
      <c r="N310" s="103"/>
      <c r="O310" s="104"/>
      <c r="P310" s="104"/>
      <c r="Q310" s="115"/>
      <c r="R310" s="115"/>
      <c r="S310" s="115"/>
      <c r="T310" s="115"/>
      <c r="U310" s="115"/>
    </row>
    <row r="311" spans="1:21" ht="15" customHeight="1">
      <c r="A311" s="36"/>
      <c r="B311" s="64" t="s">
        <v>598</v>
      </c>
      <c r="C311" s="65"/>
      <c r="D311" s="94" t="s">
        <v>599</v>
      </c>
      <c r="E311" s="66"/>
      <c r="F311" s="181"/>
      <c r="G311" s="78" t="s">
        <v>217</v>
      </c>
      <c r="H311" s="75"/>
      <c r="I311" s="75"/>
      <c r="J311" s="75">
        <f t="shared" si="16"/>
        <v>0</v>
      </c>
      <c r="K311" s="118"/>
      <c r="L311" s="105"/>
      <c r="M311" s="115"/>
      <c r="N311" s="103"/>
      <c r="O311" s="104"/>
      <c r="P311" s="104"/>
      <c r="Q311" s="115"/>
      <c r="R311" s="115"/>
      <c r="S311" s="115"/>
      <c r="T311" s="115"/>
      <c r="U311" s="115"/>
    </row>
    <row r="312" spans="1:21" ht="15" customHeight="1">
      <c r="A312" s="36"/>
      <c r="B312" s="64" t="s">
        <v>600</v>
      </c>
      <c r="C312" s="65"/>
      <c r="D312" s="94" t="s">
        <v>601</v>
      </c>
      <c r="E312" s="66"/>
      <c r="F312" s="181"/>
      <c r="G312" s="78" t="s">
        <v>217</v>
      </c>
      <c r="H312" s="75"/>
      <c r="I312" s="75"/>
      <c r="J312" s="75">
        <f t="shared" si="16"/>
        <v>0</v>
      </c>
      <c r="K312" s="118"/>
      <c r="L312" s="105"/>
      <c r="M312" s="115"/>
      <c r="N312" s="103"/>
      <c r="O312" s="104"/>
      <c r="P312" s="104"/>
      <c r="Q312" s="115"/>
      <c r="R312" s="115"/>
      <c r="S312" s="115"/>
      <c r="T312" s="115"/>
      <c r="U312" s="115"/>
    </row>
    <row r="313" spans="1:21" ht="15" customHeight="1">
      <c r="A313" s="36"/>
      <c r="B313" s="64" t="s">
        <v>602</v>
      </c>
      <c r="C313" s="65"/>
      <c r="D313" s="94" t="s">
        <v>603</v>
      </c>
      <c r="E313" s="66"/>
      <c r="F313" s="181"/>
      <c r="G313" s="78" t="s">
        <v>217</v>
      </c>
      <c r="H313" s="75"/>
      <c r="I313" s="75"/>
      <c r="J313" s="75">
        <f t="shared" si="16"/>
        <v>0</v>
      </c>
      <c r="K313" s="118"/>
      <c r="L313" s="105"/>
      <c r="M313" s="115"/>
      <c r="N313" s="103"/>
      <c r="O313" s="104"/>
      <c r="P313" s="104"/>
      <c r="Q313" s="115"/>
      <c r="R313" s="115"/>
      <c r="S313" s="115"/>
      <c r="T313" s="115"/>
      <c r="U313" s="115"/>
    </row>
    <row r="314" spans="1:21" ht="15" customHeight="1">
      <c r="A314" s="36"/>
      <c r="B314" s="64" t="s">
        <v>604</v>
      </c>
      <c r="C314" s="65"/>
      <c r="D314" s="94" t="s">
        <v>605</v>
      </c>
      <c r="E314" s="66"/>
      <c r="F314" s="181"/>
      <c r="G314" s="78" t="s">
        <v>217</v>
      </c>
      <c r="H314" s="75"/>
      <c r="I314" s="75"/>
      <c r="J314" s="75">
        <f t="shared" si="16"/>
        <v>0</v>
      </c>
      <c r="K314" s="118"/>
      <c r="L314" s="105"/>
      <c r="M314" s="115"/>
      <c r="N314" s="103"/>
      <c r="O314" s="104"/>
      <c r="P314" s="104"/>
      <c r="Q314" s="115"/>
      <c r="R314" s="115"/>
      <c r="S314" s="115"/>
      <c r="T314" s="115"/>
      <c r="U314" s="115"/>
    </row>
    <row r="315" spans="1:21" ht="15" customHeight="1">
      <c r="A315" s="36"/>
      <c r="B315" s="64" t="s">
        <v>606</v>
      </c>
      <c r="C315" s="65"/>
      <c r="D315" s="94" t="s">
        <v>607</v>
      </c>
      <c r="E315" s="66"/>
      <c r="F315" s="181"/>
      <c r="G315" s="78" t="s">
        <v>217</v>
      </c>
      <c r="H315" s="75"/>
      <c r="I315" s="75"/>
      <c r="J315" s="75">
        <f t="shared" si="16"/>
        <v>0</v>
      </c>
      <c r="K315" s="118"/>
      <c r="L315" s="105"/>
      <c r="M315" s="115"/>
      <c r="N315" s="103"/>
      <c r="O315" s="104"/>
      <c r="P315" s="104"/>
      <c r="Q315" s="115"/>
      <c r="R315" s="115"/>
      <c r="S315" s="115"/>
      <c r="T315" s="115"/>
      <c r="U315" s="115"/>
    </row>
    <row r="316" spans="1:21" ht="15" customHeight="1">
      <c r="A316" s="36"/>
      <c r="B316" s="64" t="s">
        <v>608</v>
      </c>
      <c r="C316" s="65"/>
      <c r="D316" s="94" t="s">
        <v>609</v>
      </c>
      <c r="E316" s="66"/>
      <c r="F316" s="181"/>
      <c r="G316" s="78" t="s">
        <v>217</v>
      </c>
      <c r="H316" s="75"/>
      <c r="I316" s="75"/>
      <c r="J316" s="75">
        <f t="shared" si="16"/>
        <v>0</v>
      </c>
      <c r="K316" s="118"/>
      <c r="L316" s="105"/>
      <c r="M316" s="115"/>
      <c r="N316" s="103"/>
      <c r="O316" s="104"/>
      <c r="P316" s="104"/>
      <c r="Q316" s="115"/>
      <c r="R316" s="115"/>
      <c r="S316" s="115"/>
      <c r="T316" s="115"/>
      <c r="U316" s="115"/>
    </row>
    <row r="317" spans="1:21" ht="15" customHeight="1">
      <c r="A317" s="36"/>
      <c r="B317" s="64" t="s">
        <v>610</v>
      </c>
      <c r="C317" s="65"/>
      <c r="D317" s="95" t="s">
        <v>611</v>
      </c>
      <c r="E317" s="297"/>
      <c r="F317" s="69"/>
      <c r="G317" s="78" t="s">
        <v>217</v>
      </c>
      <c r="H317" s="75"/>
      <c r="I317" s="75"/>
      <c r="J317" s="75">
        <f t="shared" si="16"/>
        <v>0</v>
      </c>
      <c r="K317" s="116"/>
      <c r="L317" s="105"/>
      <c r="M317" s="115"/>
      <c r="N317" s="103"/>
      <c r="O317" s="104"/>
      <c r="P317" s="104"/>
      <c r="Q317" s="115"/>
      <c r="R317" s="115"/>
      <c r="S317" s="115"/>
      <c r="T317" s="115"/>
      <c r="U317" s="115"/>
    </row>
    <row r="318" spans="1:21" ht="15" customHeight="1">
      <c r="A318" s="36"/>
      <c r="B318" s="64" t="s">
        <v>612</v>
      </c>
      <c r="C318" s="65"/>
      <c r="D318" s="95" t="s">
        <v>613</v>
      </c>
      <c r="E318" s="95"/>
      <c r="F318" s="78"/>
      <c r="G318" s="78" t="s">
        <v>217</v>
      </c>
      <c r="H318" s="75"/>
      <c r="I318" s="75"/>
      <c r="J318" s="75">
        <f t="shared" si="16"/>
        <v>0</v>
      </c>
      <c r="K318" s="116"/>
      <c r="L318" s="105"/>
      <c r="M318" s="115"/>
      <c r="N318" s="103"/>
      <c r="O318" s="104"/>
      <c r="P318" s="104"/>
      <c r="Q318" s="115"/>
      <c r="R318" s="115"/>
      <c r="S318" s="115"/>
      <c r="T318" s="115"/>
      <c r="U318" s="115"/>
    </row>
    <row r="319" spans="1:21" ht="15" customHeight="1">
      <c r="A319" s="36"/>
      <c r="B319" s="64" t="s">
        <v>614</v>
      </c>
      <c r="C319" s="298" t="s">
        <v>615</v>
      </c>
      <c r="D319" s="95" t="s">
        <v>616</v>
      </c>
      <c r="E319" s="95"/>
      <c r="F319" s="78"/>
      <c r="G319" s="78"/>
      <c r="H319" s="75"/>
      <c r="I319" s="75"/>
      <c r="J319" s="75"/>
      <c r="K319" s="116"/>
      <c r="L319" s="105"/>
      <c r="M319" s="115"/>
      <c r="N319" s="103"/>
      <c r="O319" s="104"/>
      <c r="P319" s="104"/>
      <c r="Q319" s="115"/>
      <c r="R319" s="115"/>
      <c r="S319" s="115"/>
      <c r="T319" s="115"/>
      <c r="U319" s="115"/>
    </row>
    <row r="320" spans="1:21" ht="15" customHeight="1">
      <c r="A320" s="36"/>
      <c r="B320" s="64" t="s">
        <v>117</v>
      </c>
      <c r="C320" s="179"/>
      <c r="D320" s="95" t="s">
        <v>617</v>
      </c>
      <c r="E320" s="95"/>
      <c r="F320" s="78"/>
      <c r="G320" s="78" t="s">
        <v>217</v>
      </c>
      <c r="H320" s="75"/>
      <c r="I320" s="75"/>
      <c r="J320" s="75">
        <f t="shared" ref="J320:J347" si="17">SUM(H320*I320)</f>
        <v>0</v>
      </c>
      <c r="K320" s="116"/>
      <c r="L320" s="105"/>
      <c r="M320" s="115"/>
      <c r="N320" s="103"/>
      <c r="O320" s="104"/>
      <c r="P320" s="104"/>
      <c r="Q320" s="115"/>
      <c r="R320" s="115"/>
      <c r="S320" s="115"/>
      <c r="T320" s="115"/>
      <c r="U320" s="115"/>
    </row>
    <row r="321" spans="1:21" ht="15" customHeight="1">
      <c r="A321" s="36"/>
      <c r="B321" s="64" t="s">
        <v>120</v>
      </c>
      <c r="C321" s="179"/>
      <c r="D321" s="95" t="s">
        <v>618</v>
      </c>
      <c r="E321" s="95"/>
      <c r="F321" s="78"/>
      <c r="G321" s="78" t="s">
        <v>217</v>
      </c>
      <c r="H321" s="75"/>
      <c r="I321" s="75"/>
      <c r="J321" s="75">
        <f t="shared" si="17"/>
        <v>0</v>
      </c>
      <c r="K321" s="116"/>
      <c r="L321" s="105"/>
      <c r="M321" s="115"/>
      <c r="N321" s="103"/>
      <c r="O321" s="104"/>
      <c r="P321" s="104"/>
      <c r="Q321" s="115"/>
      <c r="R321" s="115"/>
      <c r="S321" s="115"/>
      <c r="T321" s="115"/>
      <c r="U321" s="115"/>
    </row>
    <row r="322" spans="1:21" ht="15" customHeight="1">
      <c r="A322" s="36"/>
      <c r="B322" s="64" t="s">
        <v>619</v>
      </c>
      <c r="C322" s="179"/>
      <c r="D322" s="95" t="s">
        <v>620</v>
      </c>
      <c r="E322" s="95"/>
      <c r="F322" s="78"/>
      <c r="G322" s="78" t="s">
        <v>217</v>
      </c>
      <c r="H322" s="75"/>
      <c r="I322" s="75"/>
      <c r="J322" s="75">
        <f t="shared" si="17"/>
        <v>0</v>
      </c>
      <c r="K322" s="116"/>
      <c r="L322" s="105"/>
      <c r="M322" s="115"/>
      <c r="N322" s="103"/>
      <c r="O322" s="104"/>
      <c r="P322" s="104"/>
      <c r="Q322" s="115"/>
      <c r="R322" s="115"/>
      <c r="S322" s="115"/>
      <c r="T322" s="115"/>
      <c r="U322" s="115"/>
    </row>
    <row r="323" spans="1:21" ht="15" customHeight="1">
      <c r="A323" s="36"/>
      <c r="B323" s="64" t="s">
        <v>621</v>
      </c>
      <c r="C323" s="179"/>
      <c r="D323" s="95" t="s">
        <v>622</v>
      </c>
      <c r="E323" s="95"/>
      <c r="F323" s="78"/>
      <c r="G323" s="78" t="s">
        <v>217</v>
      </c>
      <c r="H323" s="75"/>
      <c r="I323" s="75"/>
      <c r="J323" s="75">
        <f t="shared" si="17"/>
        <v>0</v>
      </c>
      <c r="K323" s="116"/>
      <c r="L323" s="105"/>
      <c r="M323" s="115"/>
      <c r="N323" s="103"/>
      <c r="O323" s="104"/>
      <c r="P323" s="104"/>
      <c r="Q323" s="115"/>
      <c r="R323" s="115"/>
      <c r="S323" s="115"/>
      <c r="T323" s="115"/>
      <c r="U323" s="115"/>
    </row>
    <row r="324" spans="1:21" ht="15" customHeight="1">
      <c r="A324" s="36"/>
      <c r="B324" s="64" t="s">
        <v>623</v>
      </c>
      <c r="C324" s="179"/>
      <c r="D324" s="95" t="s">
        <v>624</v>
      </c>
      <c r="E324" s="95"/>
      <c r="F324" s="78"/>
      <c r="G324" s="78" t="s">
        <v>217</v>
      </c>
      <c r="H324" s="75"/>
      <c r="I324" s="75"/>
      <c r="J324" s="75">
        <f t="shared" si="17"/>
        <v>0</v>
      </c>
      <c r="K324" s="116"/>
      <c r="L324" s="105"/>
      <c r="M324" s="115"/>
      <c r="N324" s="103"/>
      <c r="O324" s="104"/>
      <c r="P324" s="104"/>
      <c r="Q324" s="115"/>
      <c r="R324" s="115"/>
      <c r="S324" s="115"/>
      <c r="T324" s="115"/>
      <c r="U324" s="115"/>
    </row>
    <row r="325" spans="1:21" ht="15" customHeight="1">
      <c r="A325" s="36"/>
      <c r="B325" s="64" t="s">
        <v>625</v>
      </c>
      <c r="C325" s="179"/>
      <c r="D325" s="95" t="s">
        <v>626</v>
      </c>
      <c r="E325" s="95"/>
      <c r="F325" s="78"/>
      <c r="G325" s="78" t="s">
        <v>217</v>
      </c>
      <c r="H325" s="75"/>
      <c r="I325" s="75"/>
      <c r="J325" s="75">
        <f t="shared" si="17"/>
        <v>0</v>
      </c>
      <c r="K325" s="116"/>
      <c r="L325" s="105"/>
      <c r="M325" s="115"/>
      <c r="N325" s="103"/>
      <c r="O325" s="104"/>
      <c r="P325" s="104"/>
      <c r="Q325" s="115"/>
      <c r="R325" s="115"/>
      <c r="S325" s="115"/>
      <c r="T325" s="115"/>
      <c r="U325" s="115"/>
    </row>
    <row r="326" spans="1:21" ht="15" customHeight="1">
      <c r="A326" s="36"/>
      <c r="B326" s="64" t="s">
        <v>627</v>
      </c>
      <c r="C326" s="179"/>
      <c r="D326" s="95" t="s">
        <v>628</v>
      </c>
      <c r="E326" s="95"/>
      <c r="F326" s="78"/>
      <c r="G326" s="78" t="s">
        <v>217</v>
      </c>
      <c r="H326" s="75"/>
      <c r="I326" s="75"/>
      <c r="J326" s="75">
        <f t="shared" si="17"/>
        <v>0</v>
      </c>
      <c r="K326" s="116"/>
      <c r="L326" s="105"/>
      <c r="M326" s="115"/>
      <c r="N326" s="103"/>
      <c r="O326" s="104"/>
      <c r="P326" s="104"/>
      <c r="Q326" s="115"/>
      <c r="R326" s="115"/>
      <c r="S326" s="115"/>
      <c r="T326" s="115"/>
      <c r="U326" s="115"/>
    </row>
    <row r="327" spans="1:21" ht="15" customHeight="1">
      <c r="A327" s="36"/>
      <c r="B327" s="64" t="s">
        <v>629</v>
      </c>
      <c r="C327" s="179"/>
      <c r="D327" s="95" t="s">
        <v>630</v>
      </c>
      <c r="E327" s="95"/>
      <c r="F327" s="78"/>
      <c r="G327" s="78" t="s">
        <v>217</v>
      </c>
      <c r="H327" s="75"/>
      <c r="I327" s="75"/>
      <c r="J327" s="75">
        <f t="shared" si="17"/>
        <v>0</v>
      </c>
      <c r="K327" s="116"/>
      <c r="L327" s="105"/>
      <c r="M327" s="115"/>
      <c r="N327" s="103"/>
      <c r="O327" s="104"/>
      <c r="P327" s="104"/>
      <c r="Q327" s="115"/>
      <c r="R327" s="115"/>
      <c r="S327" s="115"/>
      <c r="T327" s="115"/>
      <c r="U327" s="115"/>
    </row>
    <row r="328" spans="1:21" ht="15" customHeight="1">
      <c r="A328" s="36"/>
      <c r="B328" s="64" t="s">
        <v>631</v>
      </c>
      <c r="C328" s="179"/>
      <c r="D328" s="95" t="s">
        <v>632</v>
      </c>
      <c r="E328" s="95"/>
      <c r="F328" s="78"/>
      <c r="G328" s="78" t="s">
        <v>217</v>
      </c>
      <c r="H328" s="75"/>
      <c r="I328" s="75"/>
      <c r="J328" s="75">
        <f t="shared" si="17"/>
        <v>0</v>
      </c>
      <c r="K328" s="116"/>
      <c r="L328" s="105"/>
      <c r="M328" s="115"/>
      <c r="N328" s="103"/>
      <c r="O328" s="104"/>
      <c r="P328" s="104"/>
      <c r="Q328" s="115"/>
      <c r="R328" s="115"/>
      <c r="S328" s="115"/>
      <c r="T328" s="115"/>
      <c r="U328" s="115"/>
    </row>
    <row r="329" spans="1:21" ht="15" customHeight="1">
      <c r="A329" s="36"/>
      <c r="B329" s="64" t="s">
        <v>633</v>
      </c>
      <c r="C329" s="179"/>
      <c r="D329" s="95" t="s">
        <v>634</v>
      </c>
      <c r="E329" s="95"/>
      <c r="F329" s="78"/>
      <c r="G329" s="78" t="s">
        <v>217</v>
      </c>
      <c r="H329" s="75"/>
      <c r="I329" s="75"/>
      <c r="J329" s="75">
        <f t="shared" si="17"/>
        <v>0</v>
      </c>
      <c r="K329" s="116"/>
      <c r="L329" s="105"/>
      <c r="M329" s="115"/>
      <c r="N329" s="103"/>
      <c r="O329" s="104"/>
      <c r="P329" s="104"/>
      <c r="Q329" s="115"/>
      <c r="R329" s="115"/>
      <c r="S329" s="115"/>
      <c r="T329" s="115"/>
      <c r="U329" s="115"/>
    </row>
    <row r="330" spans="1:21" ht="15" customHeight="1">
      <c r="A330" s="36"/>
      <c r="B330" s="64" t="s">
        <v>635</v>
      </c>
      <c r="C330" s="179"/>
      <c r="D330" s="95" t="s">
        <v>636</v>
      </c>
      <c r="E330" s="95"/>
      <c r="F330" s="78"/>
      <c r="G330" s="78" t="s">
        <v>217</v>
      </c>
      <c r="H330" s="75"/>
      <c r="I330" s="75"/>
      <c r="J330" s="75">
        <f t="shared" si="17"/>
        <v>0</v>
      </c>
      <c r="K330" s="116"/>
      <c r="L330" s="105"/>
      <c r="M330" s="115"/>
      <c r="N330" s="103"/>
      <c r="O330" s="104"/>
      <c r="P330" s="104"/>
      <c r="Q330" s="115"/>
      <c r="R330" s="115"/>
      <c r="S330" s="115"/>
      <c r="T330" s="115"/>
      <c r="U330" s="115"/>
    </row>
    <row r="331" spans="1:21" ht="15" customHeight="1">
      <c r="A331" s="36"/>
      <c r="B331" s="64" t="s">
        <v>637</v>
      </c>
      <c r="C331" s="179"/>
      <c r="D331" s="95" t="s">
        <v>638</v>
      </c>
      <c r="E331" s="95"/>
      <c r="F331" s="78"/>
      <c r="G331" s="78" t="s">
        <v>217</v>
      </c>
      <c r="H331" s="75"/>
      <c r="I331" s="75"/>
      <c r="J331" s="75">
        <f t="shared" si="17"/>
        <v>0</v>
      </c>
      <c r="K331" s="116"/>
      <c r="L331" s="105"/>
      <c r="M331" s="115"/>
      <c r="N331" s="103"/>
      <c r="O331" s="104"/>
      <c r="P331" s="104"/>
      <c r="Q331" s="115"/>
      <c r="R331" s="115"/>
      <c r="S331" s="115"/>
      <c r="T331" s="115"/>
      <c r="U331" s="115"/>
    </row>
    <row r="332" spans="1:21" ht="15" customHeight="1">
      <c r="A332" s="36"/>
      <c r="B332" s="64" t="s">
        <v>639</v>
      </c>
      <c r="C332" s="179"/>
      <c r="D332" s="95" t="s">
        <v>640</v>
      </c>
      <c r="E332" s="95"/>
      <c r="F332" s="78"/>
      <c r="G332" s="78" t="s">
        <v>217</v>
      </c>
      <c r="H332" s="75"/>
      <c r="I332" s="75"/>
      <c r="J332" s="75">
        <f t="shared" si="17"/>
        <v>0</v>
      </c>
      <c r="K332" s="116"/>
      <c r="L332" s="105"/>
      <c r="M332" s="115"/>
      <c r="N332" s="103"/>
      <c r="O332" s="104"/>
      <c r="P332" s="104"/>
      <c r="Q332" s="115"/>
      <c r="R332" s="115"/>
      <c r="S332" s="115"/>
      <c r="T332" s="115"/>
      <c r="U332" s="115"/>
    </row>
    <row r="333" spans="1:21" ht="15" customHeight="1">
      <c r="A333" s="36"/>
      <c r="B333" s="64" t="s">
        <v>641</v>
      </c>
      <c r="C333" s="179"/>
      <c r="D333" s="95" t="s">
        <v>642</v>
      </c>
      <c r="E333" s="95"/>
      <c r="F333" s="78"/>
      <c r="G333" s="78" t="s">
        <v>217</v>
      </c>
      <c r="H333" s="75"/>
      <c r="I333" s="75"/>
      <c r="J333" s="75">
        <f t="shared" si="17"/>
        <v>0</v>
      </c>
      <c r="K333" s="116"/>
      <c r="L333" s="105"/>
      <c r="M333" s="115"/>
      <c r="N333" s="103"/>
      <c r="O333" s="104"/>
      <c r="P333" s="104"/>
      <c r="Q333" s="115"/>
      <c r="R333" s="115"/>
      <c r="S333" s="115"/>
      <c r="T333" s="115"/>
      <c r="U333" s="115"/>
    </row>
    <row r="334" spans="1:21" ht="15" customHeight="1">
      <c r="A334" s="36"/>
      <c r="B334" s="64" t="s">
        <v>643</v>
      </c>
      <c r="C334" s="179"/>
      <c r="D334" s="95" t="s">
        <v>644</v>
      </c>
      <c r="E334" s="95"/>
      <c r="F334" s="78"/>
      <c r="G334" s="78" t="s">
        <v>217</v>
      </c>
      <c r="H334" s="75"/>
      <c r="I334" s="75"/>
      <c r="J334" s="75">
        <f t="shared" si="17"/>
        <v>0</v>
      </c>
      <c r="K334" s="116"/>
      <c r="L334" s="105"/>
      <c r="M334" s="115"/>
      <c r="N334" s="103"/>
      <c r="O334" s="104"/>
      <c r="P334" s="104"/>
      <c r="Q334" s="115"/>
      <c r="R334" s="115"/>
      <c r="S334" s="115"/>
      <c r="T334" s="115"/>
      <c r="U334" s="115"/>
    </row>
    <row r="335" spans="1:21" ht="15" customHeight="1">
      <c r="A335" s="36"/>
      <c r="B335" s="64" t="s">
        <v>645</v>
      </c>
      <c r="C335" s="179"/>
      <c r="D335" s="95" t="s">
        <v>646</v>
      </c>
      <c r="E335" s="95"/>
      <c r="F335" s="78"/>
      <c r="G335" s="78" t="s">
        <v>217</v>
      </c>
      <c r="H335" s="75"/>
      <c r="I335" s="75"/>
      <c r="J335" s="75">
        <f t="shared" si="17"/>
        <v>0</v>
      </c>
      <c r="K335" s="116"/>
      <c r="L335" s="105"/>
      <c r="M335" s="115"/>
      <c r="N335" s="103"/>
      <c r="O335" s="104"/>
      <c r="P335" s="104"/>
      <c r="Q335" s="115"/>
      <c r="R335" s="115"/>
      <c r="S335" s="115"/>
      <c r="T335" s="115"/>
      <c r="U335" s="115"/>
    </row>
    <row r="336" spans="1:21" ht="15" customHeight="1">
      <c r="A336" s="36"/>
      <c r="B336" s="64" t="s">
        <v>647</v>
      </c>
      <c r="C336" s="179"/>
      <c r="D336" s="95" t="s">
        <v>648</v>
      </c>
      <c r="E336" s="95"/>
      <c r="F336" s="78"/>
      <c r="G336" s="78" t="s">
        <v>217</v>
      </c>
      <c r="H336" s="75"/>
      <c r="I336" s="75"/>
      <c r="J336" s="75">
        <f t="shared" si="17"/>
        <v>0</v>
      </c>
      <c r="K336" s="116"/>
      <c r="L336" s="105"/>
      <c r="M336" s="115"/>
      <c r="N336" s="103"/>
      <c r="O336" s="104"/>
      <c r="P336" s="104"/>
      <c r="Q336" s="115"/>
      <c r="R336" s="115"/>
      <c r="S336" s="115"/>
      <c r="T336" s="115"/>
      <c r="U336" s="115"/>
    </row>
    <row r="337" spans="1:21" ht="15" customHeight="1">
      <c r="A337" s="36"/>
      <c r="B337" s="64" t="s">
        <v>649</v>
      </c>
      <c r="C337" s="179"/>
      <c r="D337" s="95" t="s">
        <v>650</v>
      </c>
      <c r="E337" s="95"/>
      <c r="F337" s="78"/>
      <c r="G337" s="78" t="s">
        <v>217</v>
      </c>
      <c r="H337" s="75"/>
      <c r="I337" s="75"/>
      <c r="J337" s="75">
        <f t="shared" si="17"/>
        <v>0</v>
      </c>
      <c r="K337" s="116"/>
      <c r="L337" s="105"/>
      <c r="M337" s="115"/>
      <c r="N337" s="103"/>
      <c r="O337" s="104"/>
      <c r="P337" s="104"/>
      <c r="Q337" s="115"/>
      <c r="R337" s="115"/>
      <c r="S337" s="115"/>
      <c r="T337" s="115"/>
      <c r="U337" s="115"/>
    </row>
    <row r="338" spans="1:21" ht="15" customHeight="1">
      <c r="A338" s="36"/>
      <c r="B338" s="64" t="s">
        <v>651</v>
      </c>
      <c r="C338" s="179"/>
      <c r="D338" s="95" t="s">
        <v>652</v>
      </c>
      <c r="E338" s="95"/>
      <c r="F338" s="78"/>
      <c r="G338" s="78" t="s">
        <v>217</v>
      </c>
      <c r="H338" s="75"/>
      <c r="I338" s="75"/>
      <c r="J338" s="75">
        <f t="shared" si="17"/>
        <v>0</v>
      </c>
      <c r="K338" s="116"/>
      <c r="L338" s="105"/>
      <c r="M338" s="115"/>
      <c r="N338" s="103"/>
      <c r="O338" s="104"/>
      <c r="P338" s="104"/>
      <c r="Q338" s="115"/>
      <c r="R338" s="115"/>
      <c r="S338" s="115"/>
      <c r="T338" s="115"/>
      <c r="U338" s="115"/>
    </row>
    <row r="339" spans="1:21" ht="15" customHeight="1">
      <c r="A339" s="36"/>
      <c r="B339" s="64" t="s">
        <v>653</v>
      </c>
      <c r="C339" s="179"/>
      <c r="D339" s="95" t="s">
        <v>654</v>
      </c>
      <c r="E339" s="95"/>
      <c r="F339" s="78"/>
      <c r="G339" s="78" t="s">
        <v>217</v>
      </c>
      <c r="H339" s="75"/>
      <c r="I339" s="75"/>
      <c r="J339" s="75">
        <f t="shared" si="17"/>
        <v>0</v>
      </c>
      <c r="K339" s="116"/>
      <c r="L339" s="105"/>
      <c r="M339" s="115"/>
      <c r="N339" s="103"/>
      <c r="O339" s="104"/>
      <c r="P339" s="104"/>
      <c r="Q339" s="115"/>
      <c r="R339" s="115"/>
      <c r="S339" s="115"/>
      <c r="T339" s="115"/>
      <c r="U339" s="115"/>
    </row>
    <row r="340" spans="1:21" ht="15" customHeight="1">
      <c r="A340" s="36"/>
      <c r="B340" s="64" t="s">
        <v>655</v>
      </c>
      <c r="C340" s="179"/>
      <c r="D340" s="95" t="s">
        <v>656</v>
      </c>
      <c r="E340" s="95"/>
      <c r="F340" s="78"/>
      <c r="G340" s="78" t="s">
        <v>217</v>
      </c>
      <c r="H340" s="75"/>
      <c r="I340" s="75"/>
      <c r="J340" s="75">
        <f t="shared" si="17"/>
        <v>0</v>
      </c>
      <c r="K340" s="116"/>
      <c r="L340" s="105"/>
      <c r="M340" s="115"/>
      <c r="N340" s="103"/>
      <c r="O340" s="104"/>
      <c r="P340" s="104"/>
      <c r="Q340" s="115"/>
      <c r="R340" s="115"/>
      <c r="S340" s="115"/>
      <c r="T340" s="115"/>
      <c r="U340" s="115"/>
    </row>
    <row r="341" spans="1:21" ht="15" customHeight="1">
      <c r="A341" s="36"/>
      <c r="B341" s="64" t="s">
        <v>657</v>
      </c>
      <c r="C341" s="179"/>
      <c r="D341" s="95" t="s">
        <v>658</v>
      </c>
      <c r="E341" s="95"/>
      <c r="F341" s="78"/>
      <c r="G341" s="78" t="s">
        <v>217</v>
      </c>
      <c r="H341" s="75"/>
      <c r="I341" s="75"/>
      <c r="J341" s="75">
        <f t="shared" si="17"/>
        <v>0</v>
      </c>
      <c r="K341" s="116"/>
      <c r="L341" s="105"/>
      <c r="M341" s="115"/>
      <c r="N341" s="103"/>
      <c r="O341" s="104"/>
      <c r="P341" s="104"/>
      <c r="Q341" s="115"/>
      <c r="R341" s="115"/>
      <c r="S341" s="115"/>
      <c r="T341" s="115"/>
      <c r="U341" s="115"/>
    </row>
    <row r="342" spans="1:21" ht="15" customHeight="1">
      <c r="A342" s="36"/>
      <c r="B342" s="64" t="s">
        <v>659</v>
      </c>
      <c r="C342" s="179"/>
      <c r="D342" s="95" t="s">
        <v>660</v>
      </c>
      <c r="E342" s="95"/>
      <c r="F342" s="78"/>
      <c r="G342" s="78" t="s">
        <v>217</v>
      </c>
      <c r="H342" s="75"/>
      <c r="I342" s="75"/>
      <c r="J342" s="75">
        <f t="shared" si="17"/>
        <v>0</v>
      </c>
      <c r="K342" s="116"/>
      <c r="L342" s="105"/>
      <c r="M342" s="115"/>
      <c r="N342" s="103"/>
      <c r="O342" s="104"/>
      <c r="P342" s="104"/>
      <c r="Q342" s="115"/>
      <c r="R342" s="115"/>
      <c r="S342" s="115"/>
      <c r="T342" s="115"/>
      <c r="U342" s="115"/>
    </row>
    <row r="343" spans="1:21" ht="15" customHeight="1">
      <c r="A343" s="36"/>
      <c r="B343" s="64" t="s">
        <v>661</v>
      </c>
      <c r="C343" s="179"/>
      <c r="D343" s="95" t="s">
        <v>662</v>
      </c>
      <c r="E343" s="95"/>
      <c r="F343" s="78"/>
      <c r="G343" s="78" t="s">
        <v>217</v>
      </c>
      <c r="H343" s="75"/>
      <c r="I343" s="75"/>
      <c r="J343" s="75">
        <f t="shared" si="17"/>
        <v>0</v>
      </c>
      <c r="K343" s="116"/>
      <c r="L343" s="105"/>
      <c r="M343" s="115"/>
      <c r="N343" s="103"/>
      <c r="O343" s="104"/>
      <c r="P343" s="104"/>
      <c r="Q343" s="115"/>
      <c r="R343" s="115"/>
      <c r="S343" s="115"/>
      <c r="T343" s="115"/>
      <c r="U343" s="115"/>
    </row>
    <row r="344" spans="1:21" ht="15" customHeight="1">
      <c r="A344" s="36"/>
      <c r="B344" s="64" t="s">
        <v>663</v>
      </c>
      <c r="C344" s="179"/>
      <c r="D344" s="95" t="s">
        <v>664</v>
      </c>
      <c r="E344" s="95"/>
      <c r="F344" s="78"/>
      <c r="G344" s="78" t="s">
        <v>217</v>
      </c>
      <c r="H344" s="75"/>
      <c r="I344" s="75"/>
      <c r="J344" s="75">
        <f t="shared" si="17"/>
        <v>0</v>
      </c>
      <c r="K344" s="116"/>
      <c r="L344" s="105"/>
      <c r="M344" s="115"/>
      <c r="N344" s="103"/>
      <c r="O344" s="104"/>
      <c r="P344" s="104"/>
      <c r="Q344" s="115"/>
      <c r="R344" s="115"/>
      <c r="S344" s="115"/>
      <c r="T344" s="115"/>
      <c r="U344" s="115"/>
    </row>
    <row r="345" spans="1:21" ht="15" customHeight="1">
      <c r="A345" s="36"/>
      <c r="B345" s="64" t="s">
        <v>665</v>
      </c>
      <c r="C345" s="179"/>
      <c r="D345" s="95" t="s">
        <v>666</v>
      </c>
      <c r="E345" s="95"/>
      <c r="F345" s="78"/>
      <c r="G345" s="78" t="s">
        <v>217</v>
      </c>
      <c r="H345" s="75"/>
      <c r="I345" s="75"/>
      <c r="J345" s="75">
        <f t="shared" si="17"/>
        <v>0</v>
      </c>
      <c r="K345" s="116"/>
      <c r="L345" s="105"/>
      <c r="M345" s="115"/>
      <c r="N345" s="103"/>
      <c r="O345" s="104"/>
      <c r="P345" s="104"/>
      <c r="Q345" s="115"/>
      <c r="R345" s="115"/>
      <c r="S345" s="115"/>
      <c r="T345" s="115"/>
      <c r="U345" s="115"/>
    </row>
    <row r="346" spans="1:21" ht="15" customHeight="1">
      <c r="A346" s="36"/>
      <c r="B346" s="64" t="s">
        <v>667</v>
      </c>
      <c r="C346" s="179"/>
      <c r="D346" s="95" t="s">
        <v>668</v>
      </c>
      <c r="E346" s="95"/>
      <c r="F346" s="78"/>
      <c r="G346" s="78" t="s">
        <v>217</v>
      </c>
      <c r="H346" s="75"/>
      <c r="I346" s="75"/>
      <c r="J346" s="75">
        <f t="shared" si="17"/>
        <v>0</v>
      </c>
      <c r="K346" s="116"/>
      <c r="L346" s="105"/>
      <c r="M346" s="115"/>
      <c r="N346" s="103"/>
      <c r="O346" s="104"/>
      <c r="P346" s="104"/>
      <c r="Q346" s="115"/>
      <c r="R346" s="115"/>
      <c r="S346" s="115"/>
      <c r="T346" s="115"/>
      <c r="U346" s="115"/>
    </row>
    <row r="347" spans="1:21" ht="15" customHeight="1">
      <c r="A347" s="36"/>
      <c r="B347" s="64" t="s">
        <v>669</v>
      </c>
      <c r="C347" s="299"/>
      <c r="D347" s="95" t="s">
        <v>670</v>
      </c>
      <c r="E347" s="95"/>
      <c r="F347" s="78"/>
      <c r="G347" s="78" t="s">
        <v>217</v>
      </c>
      <c r="H347" s="75"/>
      <c r="I347" s="75"/>
      <c r="J347" s="75">
        <f t="shared" si="17"/>
        <v>0</v>
      </c>
      <c r="K347" s="116"/>
      <c r="L347" s="105"/>
      <c r="M347" s="115"/>
      <c r="N347" s="103"/>
      <c r="O347" s="104"/>
      <c r="P347" s="104"/>
      <c r="Q347" s="115"/>
      <c r="R347" s="115"/>
      <c r="S347" s="115"/>
      <c r="T347" s="115"/>
      <c r="U347" s="115"/>
    </row>
    <row r="348" spans="1:21" ht="15" customHeight="1">
      <c r="A348" s="36"/>
      <c r="B348" s="300" t="s">
        <v>151</v>
      </c>
      <c r="C348" s="301" t="s">
        <v>671</v>
      </c>
      <c r="D348" s="61"/>
      <c r="E348" s="167" t="str">
        <f>+$E$20</f>
        <v>DIMENSIÓN ESPESOR MARCAS Y MODELOS</v>
      </c>
      <c r="F348" s="168"/>
      <c r="G348" s="168"/>
      <c r="H348" s="169"/>
      <c r="I348" s="169"/>
      <c r="J348" s="169"/>
      <c r="K348" s="111">
        <f>SUM(J349:J365)</f>
        <v>0</v>
      </c>
      <c r="L348" s="105"/>
      <c r="M348" s="112">
        <f>SUM(M349:M365)</f>
        <v>0</v>
      </c>
      <c r="N348" s="113"/>
      <c r="O348" s="114"/>
      <c r="P348" s="114"/>
      <c r="Q348" s="448"/>
      <c r="R348" s="449"/>
      <c r="S348" s="449"/>
      <c r="T348" s="449"/>
      <c r="U348" s="449"/>
    </row>
    <row r="349" spans="1:21" ht="15" customHeight="1">
      <c r="A349" s="36"/>
      <c r="B349" s="64" t="s">
        <v>153</v>
      </c>
      <c r="C349" s="163"/>
      <c r="D349" s="94" t="s">
        <v>577</v>
      </c>
      <c r="E349" s="76"/>
      <c r="F349" s="93"/>
      <c r="G349" s="93"/>
      <c r="H349" s="154"/>
      <c r="I349" s="154"/>
      <c r="J349" s="75">
        <f t="shared" ref="J349:J365" si="18">SUM(H349*I349)</f>
        <v>0</v>
      </c>
      <c r="K349" s="117"/>
      <c r="L349" s="105"/>
      <c r="M349" s="115"/>
      <c r="N349" s="103"/>
      <c r="O349" s="104"/>
      <c r="P349" s="104"/>
      <c r="Q349" s="115"/>
      <c r="R349" s="115"/>
      <c r="S349" s="115"/>
      <c r="T349" s="115"/>
      <c r="U349" s="115"/>
    </row>
    <row r="350" spans="1:21" ht="15" customHeight="1">
      <c r="A350" s="36"/>
      <c r="B350" s="64" t="s">
        <v>672</v>
      </c>
      <c r="C350" s="65"/>
      <c r="D350" s="95" t="s">
        <v>673</v>
      </c>
      <c r="E350" s="86"/>
      <c r="F350" s="78"/>
      <c r="G350" s="78" t="s">
        <v>217</v>
      </c>
      <c r="H350" s="75"/>
      <c r="I350" s="75"/>
      <c r="J350" s="75">
        <f t="shared" si="18"/>
        <v>0</v>
      </c>
      <c r="K350" s="118"/>
      <c r="L350" s="105"/>
      <c r="M350" s="115"/>
      <c r="N350" s="103"/>
      <c r="O350" s="104"/>
      <c r="P350" s="104"/>
      <c r="Q350" s="115"/>
      <c r="R350" s="115"/>
      <c r="S350" s="115"/>
      <c r="T350" s="115"/>
      <c r="U350" s="115"/>
    </row>
    <row r="351" spans="1:21" ht="15" customHeight="1">
      <c r="A351" s="36"/>
      <c r="B351" s="64" t="s">
        <v>674</v>
      </c>
      <c r="C351" s="65"/>
      <c r="D351" s="94" t="s">
        <v>675</v>
      </c>
      <c r="E351" s="86"/>
      <c r="F351" s="78"/>
      <c r="G351" s="78" t="s">
        <v>217</v>
      </c>
      <c r="H351" s="75"/>
      <c r="I351" s="75"/>
      <c r="J351" s="75">
        <f t="shared" si="18"/>
        <v>0</v>
      </c>
      <c r="K351" s="118"/>
      <c r="L351" s="105"/>
      <c r="M351" s="115"/>
      <c r="N351" s="103"/>
      <c r="O351" s="104"/>
      <c r="P351" s="104"/>
      <c r="Q351" s="115"/>
      <c r="R351" s="115"/>
      <c r="S351" s="115"/>
      <c r="T351" s="115"/>
      <c r="U351" s="115"/>
    </row>
    <row r="352" spans="1:21" ht="15" customHeight="1">
      <c r="A352" s="36"/>
      <c r="B352" s="64" t="s">
        <v>676</v>
      </c>
      <c r="C352" s="65"/>
      <c r="D352" s="94" t="s">
        <v>677</v>
      </c>
      <c r="E352" s="86"/>
      <c r="F352" s="78"/>
      <c r="G352" s="78" t="s">
        <v>217</v>
      </c>
      <c r="H352" s="75"/>
      <c r="I352" s="75"/>
      <c r="J352" s="75">
        <f t="shared" si="18"/>
        <v>0</v>
      </c>
      <c r="K352" s="118"/>
      <c r="L352" s="105"/>
      <c r="M352" s="115"/>
      <c r="N352" s="103"/>
      <c r="O352" s="104"/>
      <c r="P352" s="104"/>
      <c r="Q352" s="115"/>
      <c r="R352" s="115"/>
      <c r="S352" s="115"/>
      <c r="T352" s="115"/>
      <c r="U352" s="115"/>
    </row>
    <row r="353" spans="1:21" ht="15" customHeight="1">
      <c r="A353" s="36"/>
      <c r="B353" s="64" t="s">
        <v>678</v>
      </c>
      <c r="C353" s="65"/>
      <c r="D353" s="94" t="s">
        <v>679</v>
      </c>
      <c r="E353" s="86"/>
      <c r="F353" s="78"/>
      <c r="G353" s="78" t="s">
        <v>217</v>
      </c>
      <c r="H353" s="75"/>
      <c r="I353" s="75"/>
      <c r="J353" s="75">
        <f t="shared" si="18"/>
        <v>0</v>
      </c>
      <c r="K353" s="118"/>
      <c r="L353" s="105"/>
      <c r="M353" s="115"/>
      <c r="N353" s="103"/>
      <c r="O353" s="104"/>
      <c r="P353" s="104"/>
      <c r="Q353" s="115"/>
      <c r="R353" s="115"/>
      <c r="S353" s="115"/>
      <c r="T353" s="115"/>
      <c r="U353" s="115"/>
    </row>
    <row r="354" spans="1:21" ht="15" customHeight="1">
      <c r="A354" s="36"/>
      <c r="B354" s="64" t="s">
        <v>680</v>
      </c>
      <c r="C354" s="65"/>
      <c r="D354" s="94" t="s">
        <v>681</v>
      </c>
      <c r="E354" s="86"/>
      <c r="F354" s="78"/>
      <c r="G354" s="78" t="s">
        <v>217</v>
      </c>
      <c r="H354" s="75"/>
      <c r="I354" s="75"/>
      <c r="J354" s="75">
        <f t="shared" si="18"/>
        <v>0</v>
      </c>
      <c r="K354" s="118"/>
      <c r="L354" s="105"/>
      <c r="M354" s="115"/>
      <c r="N354" s="103"/>
      <c r="O354" s="104"/>
      <c r="P354" s="104"/>
      <c r="Q354" s="115"/>
      <c r="R354" s="115"/>
      <c r="S354" s="115"/>
      <c r="T354" s="115"/>
      <c r="U354" s="115"/>
    </row>
    <row r="355" spans="1:21" ht="15" customHeight="1">
      <c r="A355" s="36"/>
      <c r="B355" s="64" t="s">
        <v>682</v>
      </c>
      <c r="C355" s="65"/>
      <c r="D355" s="94" t="s">
        <v>683</v>
      </c>
      <c r="E355" s="86"/>
      <c r="F355" s="78"/>
      <c r="G355" s="78" t="s">
        <v>217</v>
      </c>
      <c r="H355" s="75"/>
      <c r="I355" s="75"/>
      <c r="J355" s="75">
        <f t="shared" si="18"/>
        <v>0</v>
      </c>
      <c r="K355" s="118"/>
      <c r="L355" s="105"/>
      <c r="M355" s="115"/>
      <c r="N355" s="103"/>
      <c r="O355" s="104"/>
      <c r="P355" s="104"/>
      <c r="Q355" s="115"/>
      <c r="R355" s="115"/>
      <c r="S355" s="115"/>
      <c r="T355" s="115"/>
      <c r="U355" s="115"/>
    </row>
    <row r="356" spans="1:21" ht="15" customHeight="1">
      <c r="A356" s="36"/>
      <c r="B356" s="64" t="s">
        <v>684</v>
      </c>
      <c r="C356" s="65"/>
      <c r="D356" s="94" t="s">
        <v>685</v>
      </c>
      <c r="E356" s="86"/>
      <c r="F356" s="78"/>
      <c r="G356" s="78" t="s">
        <v>217</v>
      </c>
      <c r="H356" s="75"/>
      <c r="I356" s="75"/>
      <c r="J356" s="75">
        <f t="shared" si="18"/>
        <v>0</v>
      </c>
      <c r="K356" s="118"/>
      <c r="L356" s="105"/>
      <c r="M356" s="115"/>
      <c r="N356" s="103"/>
      <c r="O356" s="104"/>
      <c r="P356" s="104"/>
      <c r="Q356" s="115"/>
      <c r="R356" s="115"/>
      <c r="S356" s="115"/>
      <c r="T356" s="115"/>
      <c r="U356" s="115"/>
    </row>
    <row r="357" spans="1:21" ht="15" customHeight="1">
      <c r="A357" s="36"/>
      <c r="B357" s="64" t="s">
        <v>686</v>
      </c>
      <c r="C357" s="65"/>
      <c r="D357" s="94" t="s">
        <v>687</v>
      </c>
      <c r="E357" s="86"/>
      <c r="F357" s="78"/>
      <c r="G357" s="78" t="s">
        <v>217</v>
      </c>
      <c r="H357" s="75"/>
      <c r="I357" s="75"/>
      <c r="J357" s="75">
        <f t="shared" si="18"/>
        <v>0</v>
      </c>
      <c r="K357" s="118"/>
      <c r="L357" s="105"/>
      <c r="M357" s="115"/>
      <c r="N357" s="103"/>
      <c r="O357" s="104"/>
      <c r="P357" s="104"/>
      <c r="Q357" s="115"/>
      <c r="R357" s="115"/>
      <c r="S357" s="115"/>
      <c r="T357" s="115"/>
      <c r="U357" s="115"/>
    </row>
    <row r="358" spans="1:21" ht="15" customHeight="1">
      <c r="A358" s="36"/>
      <c r="B358" s="64" t="s">
        <v>688</v>
      </c>
      <c r="C358" s="65"/>
      <c r="D358" s="94" t="s">
        <v>689</v>
      </c>
      <c r="E358" s="86"/>
      <c r="F358" s="78"/>
      <c r="G358" s="78" t="s">
        <v>217</v>
      </c>
      <c r="H358" s="75"/>
      <c r="I358" s="75"/>
      <c r="J358" s="75">
        <f t="shared" si="18"/>
        <v>0</v>
      </c>
      <c r="K358" s="118"/>
      <c r="L358" s="105"/>
      <c r="M358" s="115"/>
      <c r="N358" s="103"/>
      <c r="O358" s="104"/>
      <c r="P358" s="104"/>
      <c r="Q358" s="115"/>
      <c r="R358" s="115"/>
      <c r="S358" s="115"/>
      <c r="T358" s="115"/>
      <c r="U358" s="115"/>
    </row>
    <row r="359" spans="1:21" ht="15" customHeight="1">
      <c r="A359" s="36"/>
      <c r="B359" s="64" t="s">
        <v>690</v>
      </c>
      <c r="C359" s="65"/>
      <c r="D359" s="94" t="s">
        <v>691</v>
      </c>
      <c r="E359" s="86"/>
      <c r="F359" s="78"/>
      <c r="G359" s="78" t="s">
        <v>217</v>
      </c>
      <c r="H359" s="75"/>
      <c r="I359" s="75"/>
      <c r="J359" s="75">
        <f t="shared" si="18"/>
        <v>0</v>
      </c>
      <c r="K359" s="118"/>
      <c r="L359" s="105"/>
      <c r="M359" s="115"/>
      <c r="N359" s="103"/>
      <c r="O359" s="104"/>
      <c r="P359" s="104"/>
      <c r="Q359" s="115"/>
      <c r="R359" s="115"/>
      <c r="S359" s="115"/>
      <c r="T359" s="115"/>
      <c r="U359" s="115"/>
    </row>
    <row r="360" spans="1:21" ht="15" customHeight="1">
      <c r="A360" s="36"/>
      <c r="B360" s="64" t="s">
        <v>692</v>
      </c>
      <c r="C360" s="65"/>
      <c r="D360" s="94" t="s">
        <v>693</v>
      </c>
      <c r="E360" s="86"/>
      <c r="F360" s="78"/>
      <c r="G360" s="78" t="s">
        <v>217</v>
      </c>
      <c r="H360" s="75"/>
      <c r="I360" s="75"/>
      <c r="J360" s="75">
        <f t="shared" si="18"/>
        <v>0</v>
      </c>
      <c r="K360" s="118"/>
      <c r="L360" s="105"/>
      <c r="M360" s="115"/>
      <c r="N360" s="103"/>
      <c r="O360" s="104"/>
      <c r="P360" s="104"/>
      <c r="Q360" s="115"/>
      <c r="R360" s="115"/>
      <c r="S360" s="115"/>
      <c r="T360" s="115"/>
      <c r="U360" s="115"/>
    </row>
    <row r="361" spans="1:21" ht="15" customHeight="1">
      <c r="A361" s="36"/>
      <c r="B361" s="64" t="s">
        <v>694</v>
      </c>
      <c r="C361" s="65"/>
      <c r="D361" s="94" t="s">
        <v>695</v>
      </c>
      <c r="E361" s="86"/>
      <c r="F361" s="78"/>
      <c r="G361" s="78" t="s">
        <v>217</v>
      </c>
      <c r="H361" s="75"/>
      <c r="I361" s="75"/>
      <c r="J361" s="75">
        <f t="shared" si="18"/>
        <v>0</v>
      </c>
      <c r="K361" s="118"/>
      <c r="L361" s="105"/>
      <c r="M361" s="115"/>
      <c r="N361" s="103"/>
      <c r="O361" s="104"/>
      <c r="P361" s="104"/>
      <c r="Q361" s="115"/>
      <c r="R361" s="115"/>
      <c r="S361" s="115"/>
      <c r="T361" s="115"/>
      <c r="U361" s="115"/>
    </row>
    <row r="362" spans="1:21" ht="15" customHeight="1">
      <c r="A362" s="36"/>
      <c r="B362" s="64" t="s">
        <v>696</v>
      </c>
      <c r="C362" s="65"/>
      <c r="D362" s="94" t="s">
        <v>697</v>
      </c>
      <c r="E362" s="86"/>
      <c r="F362" s="78"/>
      <c r="G362" s="78" t="s">
        <v>217</v>
      </c>
      <c r="H362" s="75"/>
      <c r="I362" s="75"/>
      <c r="J362" s="75">
        <f t="shared" si="18"/>
        <v>0</v>
      </c>
      <c r="K362" s="118"/>
      <c r="L362" s="105"/>
      <c r="M362" s="115"/>
      <c r="N362" s="103"/>
      <c r="O362" s="104"/>
      <c r="P362" s="104"/>
      <c r="Q362" s="115"/>
      <c r="R362" s="115"/>
      <c r="S362" s="115"/>
      <c r="T362" s="115"/>
      <c r="U362" s="115"/>
    </row>
    <row r="363" spans="1:21" ht="15" customHeight="1">
      <c r="A363" s="36"/>
      <c r="B363" s="64" t="s">
        <v>698</v>
      </c>
      <c r="C363" s="65"/>
      <c r="D363" s="94" t="s">
        <v>699</v>
      </c>
      <c r="E363" s="86"/>
      <c r="F363" s="78"/>
      <c r="G363" s="78" t="s">
        <v>217</v>
      </c>
      <c r="H363" s="75"/>
      <c r="I363" s="75"/>
      <c r="J363" s="75">
        <f t="shared" si="18"/>
        <v>0</v>
      </c>
      <c r="K363" s="118"/>
      <c r="L363" s="105"/>
      <c r="M363" s="115"/>
      <c r="N363" s="103"/>
      <c r="O363" s="104"/>
      <c r="P363" s="104"/>
      <c r="Q363" s="115"/>
      <c r="R363" s="115"/>
      <c r="S363" s="115"/>
      <c r="T363" s="115"/>
      <c r="U363" s="115"/>
    </row>
    <row r="364" spans="1:21" ht="15" customHeight="1">
      <c r="A364" s="36"/>
      <c r="B364" s="64" t="s">
        <v>700</v>
      </c>
      <c r="C364" s="65"/>
      <c r="D364" s="95" t="s">
        <v>701</v>
      </c>
      <c r="E364" s="86"/>
      <c r="F364" s="78"/>
      <c r="G364" s="78" t="s">
        <v>217</v>
      </c>
      <c r="H364" s="75"/>
      <c r="I364" s="75"/>
      <c r="J364" s="75">
        <f t="shared" si="18"/>
        <v>0</v>
      </c>
      <c r="K364" s="116"/>
      <c r="L364" s="105"/>
      <c r="M364" s="115"/>
      <c r="N364" s="103"/>
      <c r="O364" s="104"/>
      <c r="P364" s="104"/>
      <c r="Q364" s="115"/>
      <c r="R364" s="115"/>
      <c r="S364" s="115"/>
      <c r="T364" s="115"/>
      <c r="U364" s="115"/>
    </row>
    <row r="365" spans="1:21" ht="15" customHeight="1">
      <c r="A365" s="36"/>
      <c r="B365" s="64" t="s">
        <v>702</v>
      </c>
      <c r="C365" s="65"/>
      <c r="D365" s="95" t="s">
        <v>703</v>
      </c>
      <c r="E365" s="86"/>
      <c r="F365" s="78"/>
      <c r="G365" s="78" t="s">
        <v>217</v>
      </c>
      <c r="H365" s="75"/>
      <c r="I365" s="75"/>
      <c r="J365" s="75">
        <f t="shared" si="18"/>
        <v>0</v>
      </c>
      <c r="K365" s="116"/>
      <c r="L365" s="105"/>
      <c r="M365" s="115"/>
      <c r="N365" s="103"/>
      <c r="O365" s="104"/>
      <c r="P365" s="104"/>
      <c r="Q365" s="115"/>
      <c r="R365" s="115"/>
      <c r="S365" s="115"/>
      <c r="T365" s="115"/>
      <c r="U365" s="115"/>
    </row>
    <row r="366" spans="1:21" ht="15" customHeight="1">
      <c r="A366" s="36"/>
      <c r="B366" s="58" t="s">
        <v>163</v>
      </c>
      <c r="C366" s="465" t="s">
        <v>704</v>
      </c>
      <c r="D366" s="466"/>
      <c r="E366" s="61"/>
      <c r="F366" s="62"/>
      <c r="G366" s="62"/>
      <c r="H366" s="63"/>
      <c r="I366" s="63"/>
      <c r="J366" s="63"/>
      <c r="K366" s="111">
        <f>SUM(J367:J377)</f>
        <v>0</v>
      </c>
      <c r="L366" s="105"/>
      <c r="M366" s="112">
        <f>SUM(M367:M377)</f>
        <v>0</v>
      </c>
      <c r="N366" s="113"/>
      <c r="O366" s="114"/>
      <c r="P366" s="114"/>
      <c r="Q366" s="448"/>
      <c r="R366" s="449"/>
      <c r="S366" s="449"/>
      <c r="T366" s="449"/>
      <c r="U366" s="449"/>
    </row>
    <row r="367" spans="1:21" ht="15" customHeight="1">
      <c r="A367" s="36"/>
      <c r="B367" s="64" t="s">
        <v>705</v>
      </c>
      <c r="C367" s="164"/>
      <c r="D367" s="297" t="s">
        <v>706</v>
      </c>
      <c r="E367" s="86"/>
      <c r="F367" s="78"/>
      <c r="G367" s="78" t="s">
        <v>217</v>
      </c>
      <c r="H367" s="75"/>
      <c r="I367" s="75"/>
      <c r="J367" s="75">
        <f>SUM(H367*I367)</f>
        <v>0</v>
      </c>
      <c r="K367" s="75"/>
      <c r="L367" s="105"/>
      <c r="M367" s="115"/>
      <c r="N367" s="103"/>
      <c r="O367" s="104"/>
      <c r="P367" s="104"/>
      <c r="Q367" s="115"/>
      <c r="R367" s="115"/>
      <c r="S367" s="115"/>
      <c r="T367" s="115"/>
      <c r="U367" s="115"/>
    </row>
    <row r="368" spans="1:21" ht="15" customHeight="1">
      <c r="A368" s="36"/>
      <c r="B368" s="58" t="s">
        <v>173</v>
      </c>
      <c r="C368" s="302" t="s">
        <v>707</v>
      </c>
      <c r="D368" s="61"/>
      <c r="E368" s="61"/>
      <c r="F368" s="62"/>
      <c r="G368" s="62"/>
      <c r="H368" s="63"/>
      <c r="I368" s="63"/>
      <c r="J368" s="63"/>
      <c r="K368" s="111">
        <f>SUM(J369:J379)</f>
        <v>0</v>
      </c>
      <c r="L368" s="105"/>
      <c r="M368" s="112">
        <f>SUM(M369:M379)</f>
        <v>0</v>
      </c>
      <c r="N368" s="113"/>
      <c r="O368" s="114"/>
      <c r="P368" s="114"/>
      <c r="Q368" s="448"/>
      <c r="R368" s="449"/>
      <c r="S368" s="449"/>
      <c r="T368" s="449"/>
      <c r="U368" s="449"/>
    </row>
    <row r="369" spans="1:21" ht="15" customHeight="1">
      <c r="A369" s="36"/>
      <c r="B369" s="155" t="s">
        <v>708</v>
      </c>
      <c r="C369" s="298" t="s">
        <v>709</v>
      </c>
      <c r="D369" s="12"/>
      <c r="E369" s="12"/>
      <c r="F369" s="190"/>
      <c r="G369" s="12"/>
      <c r="H369" s="191"/>
      <c r="I369" s="191"/>
      <c r="J369" s="118"/>
      <c r="K369" s="84"/>
      <c r="L369" s="105"/>
      <c r="M369" s="115"/>
      <c r="N369" s="103"/>
      <c r="O369" s="104"/>
      <c r="P369" s="104"/>
      <c r="Q369" s="115"/>
      <c r="R369" s="115"/>
      <c r="S369" s="115"/>
      <c r="T369" s="115"/>
      <c r="U369" s="115"/>
    </row>
    <row r="370" spans="1:21" ht="15" customHeight="1">
      <c r="A370" s="36"/>
      <c r="B370" s="97" t="s">
        <v>175</v>
      </c>
      <c r="C370" s="179"/>
      <c r="D370" s="303" t="s">
        <v>710</v>
      </c>
      <c r="E370" s="149"/>
      <c r="F370" s="78"/>
      <c r="G370" s="78" t="s">
        <v>54</v>
      </c>
      <c r="H370" s="75"/>
      <c r="I370" s="75"/>
      <c r="J370" s="75">
        <f>SUM(H370*I370)</f>
        <v>0</v>
      </c>
      <c r="K370" s="116"/>
      <c r="L370" s="105"/>
      <c r="M370" s="115"/>
      <c r="N370" s="103"/>
      <c r="O370" s="104"/>
      <c r="P370" s="104"/>
      <c r="Q370" s="115"/>
      <c r="R370" s="115"/>
      <c r="S370" s="115"/>
      <c r="T370" s="115"/>
      <c r="U370" s="115"/>
    </row>
    <row r="371" spans="1:21" ht="15" customHeight="1">
      <c r="A371" s="36"/>
      <c r="B371" s="97" t="s">
        <v>711</v>
      </c>
      <c r="C371" s="299"/>
      <c r="D371" s="303" t="s">
        <v>712</v>
      </c>
      <c r="E371" s="304"/>
      <c r="F371" s="78"/>
      <c r="G371" s="78" t="s">
        <v>54</v>
      </c>
      <c r="H371" s="75"/>
      <c r="I371" s="75"/>
      <c r="J371" s="75">
        <f>SUM(H371*I371)</f>
        <v>0</v>
      </c>
      <c r="K371" s="116"/>
      <c r="L371" s="105"/>
      <c r="M371" s="115"/>
      <c r="N371" s="103"/>
      <c r="O371" s="104"/>
      <c r="P371" s="104"/>
      <c r="Q371" s="115"/>
      <c r="R371" s="115"/>
      <c r="S371" s="115"/>
      <c r="T371" s="115"/>
      <c r="U371" s="115"/>
    </row>
    <row r="372" spans="1:21" ht="15" customHeight="1">
      <c r="A372" s="36"/>
      <c r="B372" s="64" t="s">
        <v>713</v>
      </c>
      <c r="C372" s="163" t="s">
        <v>714</v>
      </c>
      <c r="D372" s="5"/>
      <c r="E372" s="5"/>
      <c r="F372" s="93"/>
      <c r="G372" s="6"/>
      <c r="H372" s="154"/>
      <c r="I372" s="154"/>
      <c r="J372" s="203"/>
      <c r="K372" s="118"/>
      <c r="L372" s="105"/>
      <c r="M372" s="115"/>
      <c r="N372" s="103"/>
      <c r="O372" s="104"/>
      <c r="P372" s="104"/>
      <c r="Q372" s="115"/>
      <c r="R372" s="115"/>
      <c r="S372" s="115"/>
      <c r="T372" s="115"/>
      <c r="U372" s="115"/>
    </row>
    <row r="373" spans="1:21" ht="15" customHeight="1">
      <c r="A373" s="36"/>
      <c r="B373" s="64" t="s">
        <v>177</v>
      </c>
      <c r="C373" s="163"/>
      <c r="D373" s="95" t="s">
        <v>715</v>
      </c>
      <c r="E373" s="95"/>
      <c r="F373" s="78"/>
      <c r="G373" s="78" t="s">
        <v>54</v>
      </c>
      <c r="H373" s="75"/>
      <c r="I373" s="75"/>
      <c r="J373" s="75">
        <f>SUM(H373*I373)</f>
        <v>0</v>
      </c>
      <c r="K373" s="116"/>
      <c r="L373" s="105"/>
      <c r="M373" s="115"/>
      <c r="N373" s="103"/>
      <c r="O373" s="104"/>
      <c r="P373" s="104"/>
      <c r="Q373" s="115"/>
      <c r="R373" s="115"/>
      <c r="S373" s="115"/>
      <c r="T373" s="115"/>
      <c r="U373" s="115"/>
    </row>
    <row r="374" spans="1:21" ht="15" customHeight="1">
      <c r="A374" s="36"/>
      <c r="B374" s="64" t="s">
        <v>179</v>
      </c>
      <c r="C374" s="163"/>
      <c r="D374" s="86" t="s">
        <v>716</v>
      </c>
      <c r="E374" s="86"/>
      <c r="F374" s="78"/>
      <c r="G374" s="78" t="s">
        <v>54</v>
      </c>
      <c r="H374" s="75"/>
      <c r="I374" s="75"/>
      <c r="J374" s="75">
        <f>SUM(H374*I374)</f>
        <v>0</v>
      </c>
      <c r="K374" s="116"/>
      <c r="L374" s="105"/>
      <c r="M374" s="115"/>
      <c r="N374" s="103"/>
      <c r="O374" s="104"/>
      <c r="P374" s="104"/>
      <c r="Q374" s="115"/>
      <c r="R374" s="115"/>
      <c r="S374" s="115"/>
      <c r="T374" s="115"/>
      <c r="U374" s="115"/>
    </row>
    <row r="375" spans="1:21" ht="15" customHeight="1">
      <c r="A375" s="36"/>
      <c r="B375" s="64" t="s">
        <v>181</v>
      </c>
      <c r="C375" s="163"/>
      <c r="D375" s="86" t="s">
        <v>717</v>
      </c>
      <c r="E375" s="86"/>
      <c r="F375" s="78"/>
      <c r="G375" s="78" t="s">
        <v>54</v>
      </c>
      <c r="H375" s="75"/>
      <c r="I375" s="75"/>
      <c r="J375" s="75">
        <f>SUM(H375*I375)</f>
        <v>0</v>
      </c>
      <c r="K375" s="116"/>
      <c r="L375" s="105"/>
      <c r="M375" s="115"/>
      <c r="N375" s="103"/>
      <c r="O375" s="104"/>
      <c r="P375" s="104"/>
      <c r="Q375" s="115"/>
      <c r="R375" s="115"/>
      <c r="S375" s="115"/>
      <c r="T375" s="115"/>
      <c r="U375" s="115"/>
    </row>
    <row r="376" spans="1:21" ht="15" customHeight="1">
      <c r="A376" s="36"/>
      <c r="B376" s="64" t="s">
        <v>718</v>
      </c>
      <c r="C376" s="175" t="s">
        <v>719</v>
      </c>
      <c r="D376" s="76"/>
      <c r="E376" s="171"/>
      <c r="F376" s="93"/>
      <c r="G376" s="93"/>
      <c r="H376" s="154"/>
      <c r="I376" s="154"/>
      <c r="J376" s="203"/>
      <c r="K376" s="116"/>
      <c r="L376" s="105"/>
      <c r="M376" s="115"/>
      <c r="N376" s="103"/>
      <c r="O376" s="104"/>
      <c r="P376" s="104"/>
      <c r="Q376" s="115"/>
      <c r="R376" s="115"/>
      <c r="S376" s="115"/>
      <c r="T376" s="115"/>
      <c r="U376" s="115"/>
    </row>
    <row r="377" spans="1:21" ht="15" customHeight="1">
      <c r="A377" s="36"/>
      <c r="B377" s="64" t="s">
        <v>720</v>
      </c>
      <c r="C377" s="163"/>
      <c r="D377" s="86" t="s">
        <v>721</v>
      </c>
      <c r="E377" s="86"/>
      <c r="F377" s="78"/>
      <c r="G377" s="78" t="s">
        <v>54</v>
      </c>
      <c r="H377" s="75"/>
      <c r="I377" s="75"/>
      <c r="J377" s="75">
        <f>SUM(H377*I377)</f>
        <v>0</v>
      </c>
      <c r="K377" s="116"/>
      <c r="L377" s="105"/>
      <c r="M377" s="115"/>
      <c r="N377" s="103"/>
      <c r="O377" s="104"/>
      <c r="P377" s="104"/>
      <c r="Q377" s="115"/>
      <c r="R377" s="115"/>
      <c r="S377" s="115"/>
      <c r="T377" s="115"/>
      <c r="U377" s="115"/>
    </row>
    <row r="378" spans="1:21" ht="15" customHeight="1">
      <c r="A378" s="36"/>
      <c r="B378" s="64" t="s">
        <v>722</v>
      </c>
      <c r="C378" s="163"/>
      <c r="D378" s="86" t="s">
        <v>723</v>
      </c>
      <c r="E378" s="86"/>
      <c r="F378" s="78"/>
      <c r="G378" s="78" t="s">
        <v>54</v>
      </c>
      <c r="H378" s="75"/>
      <c r="I378" s="75"/>
      <c r="J378" s="75">
        <f>SUM(H378*I378)</f>
        <v>0</v>
      </c>
      <c r="K378" s="116"/>
      <c r="L378" s="105"/>
      <c r="M378" s="115"/>
      <c r="N378" s="103"/>
      <c r="O378" s="104"/>
      <c r="P378" s="104"/>
      <c r="Q378" s="115"/>
      <c r="R378" s="115"/>
      <c r="S378" s="115"/>
      <c r="T378" s="115"/>
      <c r="U378" s="115"/>
    </row>
    <row r="379" spans="1:21" ht="15" customHeight="1">
      <c r="A379" s="36"/>
      <c r="B379" s="64" t="s">
        <v>724</v>
      </c>
      <c r="C379" s="163"/>
      <c r="D379" s="86" t="s">
        <v>725</v>
      </c>
      <c r="E379" s="86"/>
      <c r="F379" s="78"/>
      <c r="G379" s="78" t="s">
        <v>54</v>
      </c>
      <c r="H379" s="75"/>
      <c r="I379" s="75"/>
      <c r="J379" s="75">
        <f>SUM(H379*I379)</f>
        <v>0</v>
      </c>
      <c r="K379" s="116"/>
      <c r="L379" s="105"/>
      <c r="M379" s="115"/>
      <c r="N379" s="103"/>
      <c r="O379" s="104"/>
      <c r="P379" s="104"/>
      <c r="Q379" s="115"/>
      <c r="R379" s="115"/>
      <c r="S379" s="115"/>
      <c r="T379" s="115"/>
      <c r="U379" s="115"/>
    </row>
    <row r="380" spans="1:21" ht="15" customHeight="1">
      <c r="A380" s="36"/>
      <c r="B380" s="58" t="s">
        <v>187</v>
      </c>
      <c r="C380" s="59" t="s">
        <v>726</v>
      </c>
      <c r="D380" s="61"/>
      <c r="E380" s="87"/>
      <c r="F380" s="62"/>
      <c r="G380" s="62"/>
      <c r="H380" s="305"/>
      <c r="I380" s="63"/>
      <c r="J380" s="63"/>
      <c r="K380" s="111">
        <f>SUM(J381:J384)</f>
        <v>0</v>
      </c>
      <c r="L380" s="105"/>
      <c r="M380" s="112">
        <f>SUM(M381:M384)</f>
        <v>0</v>
      </c>
      <c r="N380" s="113"/>
      <c r="O380" s="114"/>
      <c r="P380" s="114"/>
      <c r="Q380" s="448"/>
      <c r="R380" s="449"/>
      <c r="S380" s="449"/>
      <c r="T380" s="449"/>
      <c r="U380" s="449"/>
    </row>
    <row r="381" spans="1:21" ht="15" customHeight="1">
      <c r="A381" s="36"/>
      <c r="B381" s="64" t="s">
        <v>189</v>
      </c>
      <c r="C381" s="211" t="s">
        <v>727</v>
      </c>
      <c r="D381" s="80"/>
      <c r="E381" s="177"/>
      <c r="F381" s="83"/>
      <c r="G381" s="159"/>
      <c r="H381" s="84"/>
      <c r="I381" s="84"/>
      <c r="J381" s="75"/>
      <c r="K381" s="116"/>
      <c r="L381" s="105"/>
      <c r="M381" s="306"/>
      <c r="N381" s="103"/>
      <c r="O381" s="104"/>
      <c r="P381" s="104"/>
      <c r="Q381" s="115"/>
      <c r="R381" s="115"/>
      <c r="S381" s="115"/>
      <c r="T381" s="115"/>
      <c r="U381" s="115"/>
    </row>
    <row r="382" spans="1:21" ht="15" customHeight="1">
      <c r="A382" s="36"/>
      <c r="B382" s="64" t="s">
        <v>728</v>
      </c>
      <c r="C382" s="213"/>
      <c r="D382" s="80" t="s">
        <v>729</v>
      </c>
      <c r="E382" s="177"/>
      <c r="F382" s="83"/>
      <c r="G382" s="159" t="s">
        <v>54</v>
      </c>
      <c r="H382" s="84"/>
      <c r="I382" s="84"/>
      <c r="J382" s="75">
        <f>SUM(H382*I382)</f>
        <v>0</v>
      </c>
      <c r="K382" s="116"/>
      <c r="L382" s="105"/>
      <c r="M382" s="306"/>
      <c r="N382" s="103"/>
      <c r="O382" s="104"/>
      <c r="P382" s="104"/>
      <c r="Q382" s="115"/>
      <c r="R382" s="115"/>
      <c r="S382" s="115"/>
      <c r="T382" s="115"/>
      <c r="U382" s="115"/>
    </row>
    <row r="383" spans="1:21" ht="15" customHeight="1">
      <c r="A383" s="36"/>
      <c r="B383" s="64" t="s">
        <v>730</v>
      </c>
      <c r="C383" s="211" t="s">
        <v>731</v>
      </c>
      <c r="D383" s="71" t="s">
        <v>410</v>
      </c>
      <c r="E383" s="171"/>
      <c r="F383" s="93"/>
      <c r="G383" s="153"/>
      <c r="H383" s="154"/>
      <c r="I383" s="154"/>
      <c r="J383" s="203"/>
      <c r="K383" s="116"/>
      <c r="L383" s="105"/>
      <c r="M383" s="306"/>
      <c r="N383" s="103"/>
      <c r="O383" s="104"/>
      <c r="P383" s="104"/>
      <c r="Q383" s="115"/>
      <c r="R383" s="115"/>
      <c r="S383" s="115"/>
      <c r="T383" s="115"/>
      <c r="U383" s="115"/>
    </row>
    <row r="384" spans="1:21" ht="15" customHeight="1">
      <c r="A384" s="36"/>
      <c r="B384" s="64" t="s">
        <v>732</v>
      </c>
      <c r="C384" s="163"/>
      <c r="D384" s="95" t="s">
        <v>733</v>
      </c>
      <c r="E384" s="86"/>
      <c r="F384" s="78"/>
      <c r="G384" s="74" t="s">
        <v>54</v>
      </c>
      <c r="H384" s="75"/>
      <c r="I384" s="75"/>
      <c r="J384" s="75">
        <f>SUM(H384*I384)</f>
        <v>0</v>
      </c>
      <c r="K384" s="116"/>
      <c r="L384" s="105"/>
      <c r="M384" s="115"/>
      <c r="N384" s="103"/>
      <c r="O384" s="104"/>
      <c r="P384" s="104"/>
      <c r="Q384" s="115"/>
      <c r="R384" s="115"/>
      <c r="S384" s="115"/>
      <c r="T384" s="115"/>
      <c r="U384" s="115"/>
    </row>
    <row r="385" spans="1:22" ht="15" customHeight="1">
      <c r="A385" s="36"/>
      <c r="B385" s="185" t="s">
        <v>230</v>
      </c>
      <c r="C385" s="307" t="s">
        <v>734</v>
      </c>
      <c r="D385" s="187"/>
      <c r="E385" s="187"/>
      <c r="F385" s="188" t="s">
        <v>229</v>
      </c>
      <c r="G385" s="187"/>
      <c r="H385" s="189"/>
      <c r="I385" s="189"/>
      <c r="J385" s="189"/>
      <c r="K385" s="348">
        <f>K368+K348+K305+K298+K215+K198+K183+K167+K125+K120</f>
        <v>0</v>
      </c>
      <c r="L385" s="105"/>
      <c r="M385" s="348">
        <f>M380+M368+M348+M305+M298+M215+M198+M183+M167+M125+M120</f>
        <v>0</v>
      </c>
      <c r="N385" s="349"/>
      <c r="O385" s="350"/>
      <c r="P385" s="350"/>
      <c r="Q385" s="454"/>
      <c r="R385" s="455"/>
      <c r="S385" s="455"/>
      <c r="T385" s="455"/>
      <c r="U385" s="455"/>
    </row>
    <row r="386" spans="1:22" ht="15" customHeight="1">
      <c r="A386" s="56"/>
      <c r="B386" s="196"/>
      <c r="C386" s="50"/>
      <c r="D386" s="196"/>
      <c r="E386" s="196"/>
      <c r="F386" s="196"/>
      <c r="G386" s="196"/>
      <c r="H386" s="197"/>
      <c r="I386" s="197"/>
      <c r="J386" s="197"/>
      <c r="K386" s="346"/>
      <c r="L386" s="105"/>
      <c r="N386" s="106"/>
    </row>
    <row r="387" spans="1:22" ht="15" customHeight="1">
      <c r="A387" s="36"/>
      <c r="B387" s="192" t="s">
        <v>735</v>
      </c>
      <c r="C387" s="308" t="s">
        <v>736</v>
      </c>
      <c r="D387" s="193"/>
      <c r="E387" s="193"/>
      <c r="F387" s="54"/>
      <c r="G387" s="194"/>
      <c r="H387" s="195"/>
      <c r="I387" s="195"/>
      <c r="J387" s="195"/>
      <c r="K387" s="195"/>
      <c r="L387" s="109"/>
      <c r="M387" s="110"/>
      <c r="N387" s="103"/>
      <c r="O387" s="104"/>
      <c r="P387" s="104"/>
      <c r="Q387" s="443"/>
      <c r="R387" s="444"/>
      <c r="S387" s="444"/>
      <c r="T387" s="444"/>
      <c r="U387" s="444"/>
    </row>
    <row r="388" spans="1:22" ht="15" customHeight="1">
      <c r="A388" s="36"/>
      <c r="B388" s="49"/>
      <c r="C388" s="50"/>
      <c r="D388" s="196"/>
      <c r="E388" s="196"/>
      <c r="F388" s="49"/>
      <c r="G388" s="196"/>
      <c r="H388" s="197"/>
      <c r="I388" s="197"/>
      <c r="J388" s="197"/>
      <c r="K388" s="351"/>
      <c r="L388" s="105"/>
      <c r="N388" s="106"/>
    </row>
    <row r="389" spans="1:22" ht="15" customHeight="1">
      <c r="A389" s="36"/>
      <c r="B389" s="309" t="s">
        <v>33</v>
      </c>
      <c r="C389" s="85" t="s">
        <v>737</v>
      </c>
      <c r="D389" s="61"/>
      <c r="E389" s="61"/>
      <c r="F389" s="62"/>
      <c r="G389" s="62"/>
      <c r="H389" s="63"/>
      <c r="I389" s="63"/>
      <c r="J389" s="63"/>
      <c r="K389" s="352">
        <f>SUM(J390:J390)</f>
        <v>0</v>
      </c>
      <c r="L389" s="105"/>
      <c r="M389" s="112">
        <f>SUM(M390:M390)</f>
        <v>0</v>
      </c>
      <c r="N389" s="113"/>
      <c r="O389" s="114"/>
      <c r="P389" s="114"/>
      <c r="Q389" s="456"/>
      <c r="R389" s="457"/>
      <c r="S389" s="457"/>
      <c r="T389" s="457"/>
      <c r="U389" s="457"/>
    </row>
    <row r="390" spans="1:22" ht="15" customHeight="1">
      <c r="A390" s="36"/>
      <c r="B390" s="310" t="s">
        <v>37</v>
      </c>
      <c r="C390" s="65"/>
      <c r="D390" s="66" t="s">
        <v>738</v>
      </c>
      <c r="E390" s="67"/>
      <c r="F390" s="69"/>
      <c r="G390" s="78" t="s">
        <v>54</v>
      </c>
      <c r="H390" s="70"/>
      <c r="I390" s="70"/>
      <c r="J390" s="70">
        <f>SUM(H390*I390)</f>
        <v>0</v>
      </c>
      <c r="K390" s="84"/>
      <c r="L390" s="105"/>
      <c r="M390" s="115"/>
      <c r="N390" s="103"/>
      <c r="O390" s="104"/>
      <c r="P390" s="104"/>
      <c r="Q390" s="115"/>
      <c r="R390" s="115"/>
      <c r="S390" s="115"/>
      <c r="T390" s="115"/>
      <c r="U390" s="115"/>
    </row>
    <row r="391" spans="1:22" ht="15" customHeight="1">
      <c r="A391" s="36"/>
      <c r="B391" s="185" t="s">
        <v>735</v>
      </c>
      <c r="C391" s="186" t="s">
        <v>739</v>
      </c>
      <c r="D391" s="187"/>
      <c r="E391" s="187"/>
      <c r="F391" s="188" t="s">
        <v>229</v>
      </c>
      <c r="G391" s="187"/>
      <c r="H391" s="189"/>
      <c r="I391" s="189"/>
      <c r="J391" s="189"/>
      <c r="K391" s="206">
        <f>K389</f>
        <v>0</v>
      </c>
      <c r="L391" s="105"/>
      <c r="M391" s="206">
        <f>M389</f>
        <v>0</v>
      </c>
      <c r="N391" s="113"/>
      <c r="O391" s="114"/>
      <c r="P391" s="114"/>
      <c r="Q391" s="458"/>
      <c r="R391" s="459"/>
      <c r="S391" s="459"/>
      <c r="T391" s="459"/>
      <c r="U391" s="459"/>
    </row>
    <row r="392" spans="1:22" s="22" customFormat="1" ht="15" customHeight="1">
      <c r="A392" s="226"/>
      <c r="B392" s="311"/>
      <c r="C392" s="312"/>
      <c r="D392" s="313"/>
      <c r="E392" s="313"/>
      <c r="F392" s="311"/>
      <c r="G392" s="313"/>
      <c r="H392" s="314"/>
      <c r="I392" s="314"/>
      <c r="J392" s="314"/>
      <c r="K392" s="350"/>
      <c r="L392" s="245"/>
      <c r="M392" s="114"/>
      <c r="N392" s="113"/>
      <c r="O392" s="114"/>
      <c r="P392" s="114"/>
      <c r="Q392" s="114"/>
      <c r="R392" s="114"/>
      <c r="S392" s="114"/>
      <c r="T392" s="114"/>
      <c r="U392" s="114"/>
    </row>
    <row r="393" spans="1:22" s="22" customFormat="1" ht="15" customHeight="1">
      <c r="A393" s="226"/>
      <c r="B393" s="192" t="s">
        <v>740</v>
      </c>
      <c r="C393" s="308" t="s">
        <v>741</v>
      </c>
      <c r="D393" s="193"/>
      <c r="E393" s="193"/>
      <c r="F393" s="54"/>
      <c r="G393" s="194"/>
      <c r="H393" s="195"/>
      <c r="I393" s="195"/>
      <c r="J393" s="195"/>
      <c r="K393" s="195"/>
      <c r="L393" s="109"/>
      <c r="M393" s="110"/>
      <c r="N393" s="103"/>
      <c r="O393" s="104"/>
      <c r="P393" s="104"/>
      <c r="Q393" s="443"/>
      <c r="R393" s="444"/>
      <c r="S393" s="444"/>
      <c r="T393" s="444"/>
      <c r="U393" s="444"/>
      <c r="V393"/>
    </row>
    <row r="394" spans="1:22" s="22" customFormat="1" ht="15" customHeight="1">
      <c r="A394" s="226"/>
      <c r="B394" s="311"/>
      <c r="C394" s="312"/>
      <c r="D394" s="313"/>
      <c r="E394" s="313"/>
      <c r="F394" s="311"/>
      <c r="G394" s="313"/>
      <c r="H394" s="314"/>
      <c r="I394" s="314"/>
      <c r="J394" s="314"/>
      <c r="K394" s="350"/>
      <c r="L394" s="245"/>
      <c r="M394" s="114"/>
      <c r="N394" s="113"/>
      <c r="O394" s="114"/>
      <c r="P394" s="114"/>
      <c r="Q394" s="114"/>
      <c r="R394" s="114"/>
      <c r="S394" s="114"/>
      <c r="T394" s="114"/>
      <c r="U394" s="114"/>
    </row>
    <row r="395" spans="1:22" ht="15" customHeight="1">
      <c r="A395" s="36"/>
      <c r="B395" s="91" t="s">
        <v>33</v>
      </c>
      <c r="C395" s="164"/>
      <c r="D395" s="71"/>
      <c r="E395" s="72"/>
      <c r="F395" s="73"/>
      <c r="G395" s="78"/>
      <c r="H395" s="75"/>
      <c r="I395" s="75"/>
      <c r="J395" s="75">
        <f>SUM(H395*I395)</f>
        <v>0</v>
      </c>
      <c r="K395" s="84"/>
      <c r="L395" s="105"/>
      <c r="M395" s="115"/>
      <c r="N395" s="103"/>
      <c r="O395" s="104"/>
      <c r="P395" s="104"/>
      <c r="Q395" s="115"/>
      <c r="R395" s="115"/>
      <c r="S395" s="115"/>
      <c r="T395" s="115"/>
      <c r="U395" s="115"/>
    </row>
    <row r="396" spans="1:22" ht="15" customHeight="1">
      <c r="A396" s="36"/>
      <c r="B396" s="91" t="s">
        <v>37</v>
      </c>
      <c r="C396" s="65"/>
      <c r="D396" s="71"/>
      <c r="E396" s="72"/>
      <c r="F396" s="73"/>
      <c r="G396" s="78"/>
      <c r="H396" s="75"/>
      <c r="I396" s="75"/>
      <c r="J396" s="75">
        <f>SUM(H396*I396)</f>
        <v>0</v>
      </c>
      <c r="K396" s="116"/>
      <c r="L396" s="105"/>
      <c r="M396" s="115"/>
      <c r="N396" s="103"/>
      <c r="O396" s="104"/>
      <c r="P396" s="104"/>
      <c r="Q396" s="115"/>
      <c r="R396" s="115"/>
      <c r="S396" s="115"/>
      <c r="T396" s="115"/>
      <c r="U396" s="115"/>
    </row>
    <row r="397" spans="1:22" ht="15" customHeight="1">
      <c r="A397" s="36"/>
      <c r="B397" s="91" t="s">
        <v>39</v>
      </c>
      <c r="C397" s="65"/>
      <c r="D397" s="76"/>
      <c r="E397" s="77"/>
      <c r="F397" s="73"/>
      <c r="G397" s="78"/>
      <c r="H397" s="75"/>
      <c r="I397" s="75"/>
      <c r="J397" s="75">
        <f>SUM(H397*I397)</f>
        <v>0</v>
      </c>
      <c r="K397" s="116"/>
      <c r="L397" s="105"/>
      <c r="M397" s="115"/>
      <c r="N397" s="103"/>
      <c r="O397" s="104"/>
      <c r="P397" s="104"/>
      <c r="Q397" s="115"/>
      <c r="R397" s="115"/>
      <c r="S397" s="115"/>
      <c r="T397" s="115"/>
      <c r="U397" s="115"/>
    </row>
    <row r="398" spans="1:22" ht="15" customHeight="1">
      <c r="A398" s="36"/>
      <c r="B398" s="315"/>
      <c r="C398" s="65"/>
      <c r="D398" s="316"/>
      <c r="E398" s="81"/>
      <c r="F398" s="317"/>
      <c r="G398" s="317"/>
      <c r="H398" s="116"/>
      <c r="I398" s="116"/>
      <c r="J398" s="116"/>
      <c r="K398" s="116"/>
      <c r="L398" s="105"/>
      <c r="M398" s="306"/>
      <c r="N398" s="103"/>
      <c r="O398" s="104"/>
      <c r="P398" s="104"/>
      <c r="Q398" s="306"/>
      <c r="R398" s="306"/>
      <c r="S398" s="306"/>
      <c r="T398" s="306"/>
      <c r="U398" s="306"/>
    </row>
    <row r="399" spans="1:22" ht="15" customHeight="1">
      <c r="A399" s="36"/>
      <c r="B399" s="185" t="s">
        <v>740</v>
      </c>
      <c r="C399" s="186" t="s">
        <v>742</v>
      </c>
      <c r="D399" s="187"/>
      <c r="E399" s="187"/>
      <c r="F399" s="188" t="s">
        <v>229</v>
      </c>
      <c r="G399" s="187"/>
      <c r="H399" s="189"/>
      <c r="I399" s="189"/>
      <c r="J399" s="189"/>
      <c r="K399" s="205">
        <f>SUM(J395:J398)</f>
        <v>0</v>
      </c>
      <c r="L399" s="105"/>
      <c r="M399" s="206">
        <f>SUM(M395:M398)</f>
        <v>0</v>
      </c>
      <c r="N399" s="113"/>
      <c r="O399" s="114"/>
      <c r="P399" s="114"/>
      <c r="Q399" s="452"/>
      <c r="R399" s="453"/>
      <c r="S399" s="453"/>
      <c r="T399" s="453"/>
      <c r="U399" s="453"/>
    </row>
    <row r="400" spans="1:22" ht="16.5" customHeight="1">
      <c r="A400" s="36"/>
      <c r="B400" s="196"/>
      <c r="C400" s="318"/>
      <c r="D400" s="196"/>
      <c r="E400" s="196"/>
      <c r="F400" s="49"/>
      <c r="G400" s="196"/>
      <c r="H400" s="197"/>
      <c r="I400" s="197"/>
      <c r="J400" s="197"/>
      <c r="K400" s="346"/>
      <c r="L400" s="105"/>
      <c r="M400" s="353"/>
      <c r="N400" s="103"/>
      <c r="O400" s="104"/>
      <c r="P400" s="104"/>
      <c r="Q400" s="451"/>
      <c r="R400" s="451"/>
      <c r="S400" s="451"/>
      <c r="T400" s="451"/>
      <c r="U400" s="451"/>
    </row>
    <row r="401" spans="1:22" ht="15" customHeight="1">
      <c r="A401" s="36"/>
      <c r="B401" s="319" t="s">
        <v>743</v>
      </c>
      <c r="C401" s="320" t="s">
        <v>744</v>
      </c>
      <c r="D401" s="321"/>
      <c r="E401" s="321"/>
      <c r="F401" s="322">
        <v>1</v>
      </c>
      <c r="G401" s="323"/>
      <c r="H401" s="324"/>
      <c r="I401" s="324"/>
      <c r="J401" s="324"/>
      <c r="K401" s="354">
        <f>SUM(K116+K385+K391+K399)</f>
        <v>0</v>
      </c>
      <c r="L401" s="105"/>
      <c r="M401" s="355">
        <f>M399+M391+M385+M116</f>
        <v>0</v>
      </c>
      <c r="N401" s="356"/>
      <c r="O401" s="357"/>
      <c r="P401" s="358" t="s">
        <v>745</v>
      </c>
      <c r="Q401" s="460"/>
      <c r="R401" s="461"/>
      <c r="S401" s="324"/>
      <c r="T401" s="461"/>
      <c r="U401" s="324"/>
    </row>
    <row r="402" spans="1:22" ht="15" customHeight="1">
      <c r="A402" s="36"/>
      <c r="B402" s="325"/>
      <c r="C402" s="326"/>
      <c r="D402" s="327"/>
      <c r="E402" s="327"/>
      <c r="F402" s="328"/>
      <c r="G402" s="325"/>
      <c r="H402" s="329"/>
      <c r="I402" s="329"/>
      <c r="J402" s="329"/>
      <c r="K402" s="329"/>
      <c r="L402" s="105"/>
      <c r="N402" s="106"/>
    </row>
    <row r="403" spans="1:22" ht="15" customHeight="1">
      <c r="A403" s="36"/>
      <c r="B403" s="330"/>
      <c r="C403" s="331"/>
      <c r="D403" s="332"/>
      <c r="E403" s="332"/>
      <c r="F403" s="333"/>
      <c r="G403" s="334"/>
      <c r="H403" s="335"/>
      <c r="I403" s="335"/>
      <c r="J403" s="359" t="s">
        <v>746</v>
      </c>
      <c r="K403" s="360">
        <f>+K401*0.22</f>
        <v>0</v>
      </c>
      <c r="L403" s="105"/>
      <c r="N403" s="106"/>
      <c r="P403" s="361" t="s">
        <v>747</v>
      </c>
      <c r="Q403" s="115"/>
      <c r="R403" s="115"/>
      <c r="S403" s="115"/>
      <c r="T403" s="115"/>
      <c r="U403" s="115"/>
    </row>
    <row r="404" spans="1:22" ht="15" customHeight="1">
      <c r="A404" s="36"/>
      <c r="B404" s="325"/>
      <c r="C404" s="326"/>
      <c r="D404" s="327"/>
      <c r="E404" s="327"/>
      <c r="F404" s="328"/>
      <c r="G404" s="325"/>
      <c r="H404" s="329"/>
      <c r="I404" s="329"/>
      <c r="J404" s="362"/>
      <c r="K404" s="329"/>
      <c r="L404" s="105"/>
      <c r="N404" s="106"/>
      <c r="P404" s="362"/>
    </row>
    <row r="405" spans="1:22" ht="15" customHeight="1">
      <c r="A405" s="36"/>
      <c r="B405" s="336" t="s">
        <v>748</v>
      </c>
      <c r="C405" s="337" t="s">
        <v>749</v>
      </c>
      <c r="D405" s="338"/>
      <c r="E405" s="338"/>
      <c r="F405" s="339"/>
      <c r="G405" s="340"/>
      <c r="H405" s="120"/>
      <c r="I405" s="120"/>
      <c r="J405" s="363"/>
      <c r="K405" s="364">
        <f>+K401+K403</f>
        <v>0</v>
      </c>
      <c r="L405" s="105"/>
      <c r="N405" s="106"/>
      <c r="P405" s="365" t="s">
        <v>750</v>
      </c>
      <c r="Q405" s="462"/>
      <c r="R405" s="462"/>
      <c r="S405" s="462"/>
      <c r="T405" s="462"/>
      <c r="U405" s="462"/>
    </row>
    <row r="406" spans="1:22" ht="15" customHeight="1">
      <c r="A406" s="36"/>
      <c r="B406" s="325"/>
      <c r="C406" s="326"/>
      <c r="D406" s="327"/>
      <c r="E406" s="327"/>
      <c r="F406" s="328"/>
      <c r="G406" s="325"/>
      <c r="H406" s="329"/>
      <c r="I406" s="329"/>
      <c r="J406" s="329"/>
      <c r="K406" s="329"/>
      <c r="L406" s="105"/>
      <c r="P406" s="362"/>
    </row>
    <row r="407" spans="1:22" ht="15" customHeight="1">
      <c r="A407" s="36"/>
      <c r="B407" s="325"/>
      <c r="C407" s="326"/>
      <c r="D407" s="327"/>
      <c r="E407" s="327"/>
      <c r="F407" s="328"/>
      <c r="G407" s="325"/>
      <c r="H407" s="329"/>
      <c r="I407" s="329"/>
      <c r="J407" s="329"/>
      <c r="K407" s="329"/>
      <c r="L407" s="105"/>
      <c r="Q407" s="362" t="s">
        <v>751</v>
      </c>
      <c r="R407" s="494" t="s">
        <v>752</v>
      </c>
      <c r="S407" s="494"/>
      <c r="T407" s="494"/>
      <c r="U407" s="494"/>
      <c r="V407" s="24"/>
    </row>
    <row r="408" spans="1:22" ht="15" customHeight="1">
      <c r="A408" s="341"/>
      <c r="B408" s="325" t="s">
        <v>751</v>
      </c>
      <c r="C408" s="342" t="s">
        <v>753</v>
      </c>
      <c r="D408" s="327"/>
      <c r="E408" s="327"/>
      <c r="F408" s="328"/>
      <c r="G408" s="325"/>
      <c r="H408" s="329"/>
      <c r="I408" s="329"/>
      <c r="J408" s="329"/>
      <c r="K408" s="329"/>
      <c r="L408" s="105"/>
      <c r="R408" s="494"/>
      <c r="S408" s="494"/>
      <c r="T408" s="494"/>
      <c r="U408" s="494"/>
    </row>
    <row r="409" spans="1:22" ht="15" customHeight="1">
      <c r="A409" s="36"/>
      <c r="B409" s="329"/>
      <c r="C409" s="343" t="s">
        <v>754</v>
      </c>
      <c r="D409" s="344"/>
      <c r="F409" s="105"/>
      <c r="G409" s="24"/>
      <c r="H409" s="25"/>
      <c r="O409"/>
      <c r="P409"/>
      <c r="Q409"/>
      <c r="R409" s="494"/>
      <c r="S409" s="494"/>
      <c r="T409" s="494"/>
      <c r="U409" s="494"/>
    </row>
    <row r="410" spans="1:22" ht="15" customHeight="1">
      <c r="A410" s="56"/>
      <c r="B410" s="197"/>
      <c r="C410" s="345" t="s">
        <v>755</v>
      </c>
      <c r="D410" s="197"/>
      <c r="E410" s="346"/>
      <c r="F410" s="105"/>
      <c r="G410" s="24"/>
      <c r="H410" s="25"/>
      <c r="O410" s="24"/>
      <c r="P410" s="24"/>
      <c r="Q410"/>
      <c r="R410"/>
      <c r="S410"/>
      <c r="T410"/>
      <c r="U410"/>
    </row>
    <row r="411" spans="1:22" ht="15" customHeight="1">
      <c r="A411" s="56"/>
      <c r="B411" s="197"/>
      <c r="C411" s="197"/>
      <c r="D411" s="197"/>
      <c r="E411" s="197"/>
      <c r="F411" s="105"/>
      <c r="G411" s="24"/>
      <c r="H411" s="25"/>
      <c r="O411" s="24"/>
      <c r="P411" s="24"/>
      <c r="Q411"/>
      <c r="R411"/>
      <c r="S411"/>
      <c r="T411"/>
      <c r="U411"/>
    </row>
    <row r="412" spans="1:22" ht="15" customHeight="1">
      <c r="A412" s="56"/>
      <c r="B412" s="197"/>
      <c r="C412" s="197"/>
      <c r="D412" s="197"/>
      <c r="E412" s="197"/>
      <c r="F412" s="197"/>
      <c r="G412" s="24"/>
      <c r="H412" s="25"/>
      <c r="O412" s="24"/>
      <c r="P412" s="24"/>
      <c r="Q412"/>
      <c r="R412"/>
      <c r="S412"/>
      <c r="T412"/>
      <c r="U412"/>
    </row>
    <row r="413" spans="1:22" ht="15" customHeight="1">
      <c r="B413" s="347"/>
      <c r="C413" s="347"/>
      <c r="D413" s="347"/>
      <c r="E413" s="347"/>
      <c r="F413" s="347"/>
      <c r="G413" s="24"/>
      <c r="H413" s="25"/>
      <c r="O413" s="24"/>
      <c r="P413" s="24"/>
      <c r="Q413"/>
      <c r="R413"/>
      <c r="S413"/>
      <c r="T413"/>
      <c r="U413"/>
    </row>
    <row r="414" spans="1:22" ht="15" customHeight="1">
      <c r="A414" s="35"/>
      <c r="B414" s="197"/>
      <c r="C414" s="197"/>
      <c r="D414" s="197"/>
      <c r="E414" s="197"/>
      <c r="F414" s="197"/>
      <c r="G414" s="24"/>
      <c r="H414" s="25"/>
      <c r="O414" s="24"/>
      <c r="P414" s="24"/>
      <c r="Q414"/>
      <c r="R414"/>
      <c r="S414"/>
      <c r="T414"/>
      <c r="U414"/>
    </row>
    <row r="415" spans="1:22">
      <c r="B415" s="191"/>
      <c r="C415" s="191"/>
      <c r="D415" s="191"/>
      <c r="E415" s="191"/>
      <c r="F415" s="191"/>
      <c r="G415" s="24"/>
      <c r="H415" s="25"/>
      <c r="O415" s="24"/>
      <c r="P415" s="24"/>
      <c r="Q415"/>
      <c r="R415"/>
      <c r="S415"/>
      <c r="T415"/>
      <c r="U415"/>
    </row>
    <row r="416" spans="1:22">
      <c r="B416" s="191"/>
      <c r="C416" s="191"/>
      <c r="D416" s="191"/>
      <c r="E416" s="191"/>
      <c r="F416" s="191"/>
      <c r="G416" s="24"/>
      <c r="H416" s="25"/>
      <c r="O416" s="24"/>
      <c r="P416" s="24"/>
      <c r="Q416"/>
      <c r="R416"/>
      <c r="S416"/>
      <c r="T416"/>
      <c r="U416"/>
    </row>
    <row r="417" spans="2:21">
      <c r="B417" s="191"/>
      <c r="C417" s="191"/>
      <c r="D417" s="191"/>
      <c r="E417" s="191"/>
      <c r="F417" s="191"/>
      <c r="G417" s="24"/>
      <c r="H417" s="25"/>
      <c r="O417" s="24"/>
      <c r="P417" s="24"/>
      <c r="Q417"/>
      <c r="R417"/>
      <c r="S417"/>
      <c r="T417"/>
      <c r="U417"/>
    </row>
    <row r="418" spans="2:21">
      <c r="C418" s="344"/>
      <c r="F418" s="23"/>
    </row>
    <row r="419" spans="2:21">
      <c r="F419" s="23"/>
    </row>
    <row r="420" spans="2:21">
      <c r="C420" s="344"/>
      <c r="F420" s="23"/>
    </row>
  </sheetData>
  <mergeCells count="14">
    <mergeCell ref="M20:M22"/>
    <mergeCell ref="R407:U409"/>
    <mergeCell ref="F20:F22"/>
    <mergeCell ref="G20:G22"/>
    <mergeCell ref="H20:H22"/>
    <mergeCell ref="I20:I22"/>
    <mergeCell ref="J20:J22"/>
    <mergeCell ref="K20:K22"/>
    <mergeCell ref="C183:D183"/>
    <mergeCell ref="C366:D366"/>
    <mergeCell ref="B20:B22"/>
    <mergeCell ref="C20:C22"/>
    <mergeCell ref="D20:D22"/>
    <mergeCell ref="E20:E22"/>
  </mergeCells>
  <printOptions horizontalCentered="1" verticalCentered="1"/>
  <pageMargins left="0.39" right="0.16" top="0.43" bottom="0.43" header="0" footer="0"/>
  <pageSetup paperSize="9" scale="38" fitToHeight="17" orientation="portrait" verticalDpi="300"/>
  <headerFooter alignWithMargins="0">
    <oddHeader xml:space="preserve">&amp;C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7"/>
  <sheetViews>
    <sheetView topLeftCell="A22" zoomScale="90" workbookViewId="0">
      <selection activeCell="M43" sqref="M43"/>
    </sheetView>
  </sheetViews>
  <sheetFormatPr baseColWidth="10" defaultColWidth="11.42578125" defaultRowHeight="12.75"/>
  <cols>
    <col min="1" max="1" width="2.28515625" customWidth="1"/>
    <col min="2" max="2" width="9.42578125" customWidth="1"/>
    <col min="3" max="3" width="25.42578125" customWidth="1"/>
    <col min="4" max="4" width="53.42578125" customWidth="1"/>
    <col min="5" max="5" width="20.28515625" customWidth="1"/>
    <col min="6" max="6" width="7.7109375" hidden="1" customWidth="1"/>
    <col min="7" max="7" width="8" hidden="1" customWidth="1"/>
    <col min="8" max="9" width="10.7109375" hidden="1" customWidth="1"/>
    <col min="10" max="10" width="11.42578125" hidden="1" customWidth="1"/>
    <col min="11" max="11" width="16.5703125" customWidth="1"/>
    <col min="12" max="12" width="2" hidden="1" customWidth="1"/>
    <col min="13" max="13" width="12.7109375" customWidth="1"/>
    <col min="14" max="14" width="2.5703125" customWidth="1"/>
  </cols>
  <sheetData>
    <row r="3" spans="1:13">
      <c r="D3" s="377" t="s">
        <v>756</v>
      </c>
    </row>
    <row r="5" spans="1:13">
      <c r="A5" s="36"/>
      <c r="B5" s="42"/>
      <c r="C5" s="43"/>
      <c r="D5" s="36"/>
      <c r="E5" s="36"/>
      <c r="F5" s="42"/>
      <c r="G5" s="36"/>
      <c r="H5" s="36"/>
      <c r="I5" s="36"/>
      <c r="J5" s="36"/>
      <c r="K5" s="36"/>
      <c r="L5" s="36"/>
    </row>
    <row r="6" spans="1:13" ht="24.95" customHeight="1">
      <c r="A6" s="36"/>
      <c r="B6" s="378"/>
      <c r="C6" s="38" t="str">
        <f>'PRESUPUESTO Y CRONOGRAMA '!C16</f>
        <v>EMPRESA:</v>
      </c>
      <c r="D6" s="379"/>
      <c r="E6" s="379"/>
      <c r="F6" s="380">
        <f>'PRESUPUESTO Y CRONOGRAMA '!F16</f>
        <v>0</v>
      </c>
      <c r="G6" s="379">
        <f>'PRESUPUESTO Y CRONOGRAMA '!G16</f>
        <v>0</v>
      </c>
      <c r="H6" s="379">
        <f>'PRESUPUESTO Y CRONOGRAMA '!H16</f>
        <v>0</v>
      </c>
      <c r="I6" s="379">
        <f>'PRESUPUESTO Y CRONOGRAMA '!I16</f>
        <v>0</v>
      </c>
      <c r="J6" s="379" t="str">
        <f>'PRESUPUESTO Y CRONOGRAMA '!J16</f>
        <v>LLAMADO:</v>
      </c>
      <c r="K6" s="413" t="s">
        <v>12</v>
      </c>
      <c r="L6" s="379">
        <f>'PRESUPUESTO Y CRONOGRAMA '!L16</f>
        <v>0</v>
      </c>
      <c r="M6" s="414"/>
    </row>
    <row r="7" spans="1:13">
      <c r="A7" s="36"/>
      <c r="B7" s="42"/>
      <c r="C7" s="43"/>
      <c r="D7" s="36"/>
      <c r="E7" s="36"/>
      <c r="F7" s="42"/>
      <c r="G7" s="36"/>
      <c r="H7" s="36"/>
      <c r="I7" s="36"/>
      <c r="J7" s="36"/>
      <c r="K7" s="36"/>
      <c r="L7" s="36"/>
    </row>
    <row r="8" spans="1:13" ht="18.75" customHeight="1">
      <c r="A8" s="36"/>
      <c r="B8" s="381"/>
      <c r="C8" s="382" t="s">
        <v>757</v>
      </c>
      <c r="D8" s="383"/>
      <c r="E8" s="383"/>
      <c r="F8" s="383"/>
      <c r="G8" s="383"/>
      <c r="H8" s="383"/>
      <c r="I8" s="383"/>
      <c r="J8" s="383"/>
      <c r="K8" s="383"/>
      <c r="L8" s="383"/>
      <c r="M8" s="415"/>
    </row>
    <row r="9" spans="1:13" ht="15" customHeight="1">
      <c r="A9" s="36"/>
      <c r="B9" s="42"/>
      <c r="C9" s="43"/>
      <c r="D9" s="36"/>
      <c r="E9" s="36"/>
      <c r="F9" s="42"/>
      <c r="G9" s="36"/>
      <c r="H9" s="36"/>
      <c r="I9" s="36"/>
      <c r="J9" s="36"/>
      <c r="K9" s="36"/>
      <c r="L9" s="416"/>
    </row>
    <row r="10" spans="1:13" ht="15" customHeight="1">
      <c r="A10" s="36"/>
      <c r="B10" s="495" t="s">
        <v>15</v>
      </c>
      <c r="C10" s="497" t="s">
        <v>16</v>
      </c>
      <c r="D10" s="497"/>
      <c r="E10" s="384"/>
      <c r="F10" s="500"/>
      <c r="G10" s="497"/>
      <c r="H10" s="497"/>
      <c r="I10" s="497"/>
      <c r="J10" s="497"/>
      <c r="K10" s="495" t="s">
        <v>24</v>
      </c>
      <c r="L10" s="417"/>
      <c r="M10" s="495" t="s">
        <v>25</v>
      </c>
    </row>
    <row r="11" spans="1:13" ht="15" customHeight="1">
      <c r="A11" s="36"/>
      <c r="B11" s="471"/>
      <c r="C11" s="498"/>
      <c r="D11" s="498"/>
      <c r="E11" s="385"/>
      <c r="F11" s="501"/>
      <c r="G11" s="498"/>
      <c r="H11" s="498"/>
      <c r="I11" s="498"/>
      <c r="J11" s="498"/>
      <c r="K11" s="471"/>
      <c r="L11" s="418"/>
      <c r="M11" s="471"/>
    </row>
    <row r="12" spans="1:13" ht="15" customHeight="1">
      <c r="A12" s="36"/>
      <c r="B12" s="496"/>
      <c r="C12" s="499"/>
      <c r="D12" s="499"/>
      <c r="E12" s="386"/>
      <c r="F12" s="502"/>
      <c r="G12" s="499"/>
      <c r="H12" s="499"/>
      <c r="I12" s="499"/>
      <c r="J12" s="499"/>
      <c r="K12" s="496"/>
      <c r="L12" s="419"/>
      <c r="M12" s="496"/>
    </row>
    <row r="13" spans="1:13" ht="15" customHeight="1">
      <c r="A13" s="36"/>
      <c r="B13" s="49"/>
      <c r="C13" s="50"/>
      <c r="D13" s="49"/>
      <c r="E13" s="49"/>
      <c r="F13" s="49"/>
      <c r="G13" s="49"/>
      <c r="H13" s="49"/>
      <c r="I13" s="49"/>
      <c r="J13" s="49"/>
      <c r="K13" s="49"/>
    </row>
    <row r="14" spans="1:13" ht="15" customHeight="1">
      <c r="A14" s="36"/>
      <c r="B14" s="387" t="s">
        <v>31</v>
      </c>
      <c r="C14" s="388" t="s">
        <v>32</v>
      </c>
      <c r="D14" s="389"/>
      <c r="E14" s="389"/>
      <c r="F14" s="389"/>
      <c r="G14" s="389"/>
      <c r="H14" s="389"/>
      <c r="I14" s="389"/>
      <c r="J14" s="389"/>
      <c r="K14" s="389"/>
      <c r="L14" s="420"/>
      <c r="M14" s="421"/>
    </row>
    <row r="15" spans="1:13">
      <c r="B15" s="390" t="str">
        <f>'PRESUPUESTO Y CRONOGRAMA '!B26</f>
        <v>1.00</v>
      </c>
      <c r="C15" s="391" t="str">
        <f>'PRESUPUESTO Y CRONOGRAMA '!C26</f>
        <v>IMPLANTACIÓN</v>
      </c>
      <c r="D15" s="18"/>
      <c r="E15" s="18"/>
      <c r="F15" s="18"/>
      <c r="G15" s="18"/>
      <c r="H15" s="18"/>
      <c r="I15" s="18"/>
      <c r="J15" s="18"/>
      <c r="K15" s="422">
        <f>'PRESUPUESTO Y CRONOGRAMA '!K26</f>
        <v>0</v>
      </c>
      <c r="M15" s="422">
        <f>'PRESUPUESTO Y CRONOGRAMA '!M26</f>
        <v>0</v>
      </c>
    </row>
    <row r="16" spans="1:13">
      <c r="B16" s="392" t="str">
        <f>'PRESUPUESTO Y CRONOGRAMA '!B31</f>
        <v>2.00</v>
      </c>
      <c r="C16" s="5" t="str">
        <f>'PRESUPUESTO Y CRONOGRAMA '!C31</f>
        <v>DEMOLICIONES Y RETIROS</v>
      </c>
      <c r="D16" s="6"/>
      <c r="E16" s="6"/>
      <c r="F16" s="6"/>
      <c r="G16" s="6"/>
      <c r="H16" s="6"/>
      <c r="I16" s="6"/>
      <c r="J16" s="6"/>
      <c r="K16" s="115">
        <f>'PRESUPUESTO Y CRONOGRAMA '!K31</f>
        <v>0</v>
      </c>
      <c r="M16" s="115">
        <f>'PRESUPUESTO Y CRONOGRAMA '!M31</f>
        <v>0</v>
      </c>
    </row>
    <row r="17" spans="2:13" ht="12.75" customHeight="1">
      <c r="B17" s="392" t="str">
        <f>'PRESUPUESTO Y CRONOGRAMA '!B41</f>
        <v>3.00</v>
      </c>
      <c r="C17" s="5" t="str">
        <f>'PRESUPUESTO Y CRONOGRAMA '!C41</f>
        <v>ESTRUCTURA</v>
      </c>
      <c r="D17" s="6"/>
      <c r="E17" s="6"/>
      <c r="F17" s="6"/>
      <c r="G17" s="6"/>
      <c r="H17" s="6"/>
      <c r="I17" s="6"/>
      <c r="J17" s="6"/>
      <c r="K17" s="115">
        <f>'PRESUPUESTO Y CRONOGRAMA '!K41</f>
        <v>0</v>
      </c>
      <c r="M17" s="115">
        <f>'PRESUPUESTO Y CRONOGRAMA '!M41</f>
        <v>0</v>
      </c>
    </row>
    <row r="18" spans="2:13">
      <c r="B18" s="392" t="str">
        <f>'PRESUPUESTO Y CRONOGRAMA '!B44</f>
        <v>4.00</v>
      </c>
      <c r="C18" s="5" t="str">
        <f>'PRESUPUESTO Y CRONOGRAMA '!C44</f>
        <v>MUROS DE CERÁMICA, YESO Y BLOQUES</v>
      </c>
      <c r="D18" s="6"/>
      <c r="E18" s="6"/>
      <c r="F18" s="6"/>
      <c r="G18" s="6"/>
      <c r="H18" s="6"/>
      <c r="I18" s="6"/>
      <c r="J18" s="6"/>
      <c r="K18" s="115">
        <f>'PRESUPUESTO Y CRONOGRAMA '!K44</f>
        <v>0</v>
      </c>
      <c r="M18" s="115">
        <f>'PRESUPUESTO Y CRONOGRAMA '!M44</f>
        <v>0</v>
      </c>
    </row>
    <row r="19" spans="2:13">
      <c r="B19" s="392" t="str">
        <f>'PRESUPUESTO Y CRONOGRAMA '!B53</f>
        <v>5.00</v>
      </c>
      <c r="C19" s="5" t="str">
        <f>'PRESUPUESTO Y CRONOGRAMA '!C53</f>
        <v>REVOQUES INTERIORES</v>
      </c>
      <c r="D19" s="6"/>
      <c r="E19" s="6"/>
      <c r="F19" s="6"/>
      <c r="G19" s="6"/>
      <c r="H19" s="6"/>
      <c r="I19" s="6"/>
      <c r="J19" s="6"/>
      <c r="K19" s="115">
        <f>'PRESUPUESTO Y CRONOGRAMA '!K53</f>
        <v>0</v>
      </c>
      <c r="M19" s="115">
        <f>'PRESUPUESTO Y CRONOGRAMA '!M53</f>
        <v>0</v>
      </c>
    </row>
    <row r="20" spans="2:13">
      <c r="B20" s="392" t="str">
        <f>'PRESUPUESTO Y CRONOGRAMA '!B56</f>
        <v>6.00</v>
      </c>
      <c r="C20" s="5" t="str">
        <f>'PRESUPUESTO Y CRONOGRAMA '!C56</f>
        <v>REVOQUES EXTERIORES</v>
      </c>
      <c r="D20" s="6"/>
      <c r="E20" s="6"/>
      <c r="F20" s="6"/>
      <c r="G20" s="6"/>
      <c r="H20" s="6"/>
      <c r="I20" s="6"/>
      <c r="J20" s="6"/>
      <c r="K20" s="115">
        <f>'PRESUPUESTO Y CRONOGRAMA '!K56</f>
        <v>0</v>
      </c>
      <c r="M20" s="115">
        <f>'PRESUPUESTO Y CRONOGRAMA '!M56</f>
        <v>0</v>
      </c>
    </row>
    <row r="21" spans="2:13">
      <c r="B21" s="392" t="str">
        <f>'PRESUPUESTO Y CRONOGRAMA '!B61</f>
        <v>7.00</v>
      </c>
      <c r="C21" s="5" t="str">
        <f>'PRESUPUESTO Y CRONOGRAMA '!C61</f>
        <v>CONTRAPISOS</v>
      </c>
      <c r="D21" s="6"/>
      <c r="E21" s="6"/>
      <c r="F21" s="6"/>
      <c r="G21" s="6"/>
      <c r="H21" s="6"/>
      <c r="I21" s="6"/>
      <c r="J21" s="6"/>
      <c r="K21" s="115">
        <f>'PRESUPUESTO Y CRONOGRAMA '!K61</f>
        <v>0</v>
      </c>
      <c r="M21" s="115">
        <f>'PRESUPUESTO Y CRONOGRAMA '!M61</f>
        <v>0</v>
      </c>
    </row>
    <row r="22" spans="2:13">
      <c r="B22" s="392" t="str">
        <f>'PRESUPUESTO Y CRONOGRAMA '!B63</f>
        <v>8.00</v>
      </c>
      <c r="C22" s="5" t="str">
        <f>'PRESUPUESTO Y CRONOGRAMA '!C63</f>
        <v>PAVIMENTOS</v>
      </c>
      <c r="D22" s="6"/>
      <c r="E22" s="6"/>
      <c r="F22" s="6"/>
      <c r="G22" s="6"/>
      <c r="H22" s="6"/>
      <c r="I22" s="6"/>
      <c r="J22" s="6"/>
      <c r="K22" s="115">
        <f>'PRESUPUESTO Y CRONOGRAMA '!K63</f>
        <v>0</v>
      </c>
      <c r="M22" s="115">
        <f>'PRESUPUESTO Y CRONOGRAMA '!M63</f>
        <v>0</v>
      </c>
    </row>
    <row r="23" spans="2:13">
      <c r="B23" s="392" t="str">
        <f>'PRESUPUESTO Y CRONOGRAMA '!B79</f>
        <v>9.00</v>
      </c>
      <c r="C23" s="5" t="str">
        <f>'PRESUPUESTO Y CRONOGRAMA '!C79</f>
        <v>REVESTIMIENTO DE BAÑOS Y COCINAS</v>
      </c>
      <c r="D23" s="6"/>
      <c r="E23" s="6"/>
      <c r="F23" s="6"/>
      <c r="G23" s="6"/>
      <c r="H23" s="6"/>
      <c r="I23" s="6"/>
      <c r="J23" s="6"/>
      <c r="K23" s="115">
        <f>'PRESUPUESTO Y CRONOGRAMA '!K79</f>
        <v>0</v>
      </c>
      <c r="M23" s="115">
        <f>'PRESUPUESTO Y CRONOGRAMA '!M79</f>
        <v>0</v>
      </c>
    </row>
    <row r="24" spans="2:13">
      <c r="B24" s="392" t="str">
        <f>'PRESUPUESTO Y CRONOGRAMA '!B85</f>
        <v>10.00</v>
      </c>
      <c r="C24" s="13" t="str">
        <f>'PRESUPUESTO Y CRONOGRAMA '!C85</f>
        <v>ESCALONES Y ANTEPECHOS</v>
      </c>
      <c r="D24" s="20"/>
      <c r="E24" s="20"/>
      <c r="F24" s="20"/>
      <c r="G24" s="20"/>
      <c r="H24" s="20"/>
      <c r="I24" s="20"/>
      <c r="J24" s="20"/>
      <c r="K24" s="306">
        <f>'PRESUPUESTO Y CRONOGRAMA '!K85</f>
        <v>0</v>
      </c>
      <c r="M24" s="115">
        <f>'PRESUPUESTO Y CRONOGRAMA '!M85</f>
        <v>0</v>
      </c>
    </row>
    <row r="25" spans="2:13">
      <c r="B25" s="392" t="str">
        <f>'PRESUPUESTO Y CRONOGRAMA '!B89</f>
        <v>11.00</v>
      </c>
      <c r="C25" s="393" t="str">
        <f>'PRESUPUESTO Y CRONOGRAMA '!C89</f>
        <v>IMPERMEABILIZACIÓN</v>
      </c>
      <c r="D25" s="394"/>
      <c r="E25" s="394"/>
      <c r="F25" s="394"/>
      <c r="G25" s="394"/>
      <c r="H25" s="394"/>
      <c r="I25" s="394"/>
      <c r="J25" s="394"/>
      <c r="K25" s="115">
        <f>'PRESUPUESTO Y CRONOGRAMA '!K89</f>
        <v>0</v>
      </c>
      <c r="L25" s="423"/>
      <c r="M25" s="115">
        <f>'PRESUPUESTO Y CRONOGRAMA '!M89</f>
        <v>0</v>
      </c>
    </row>
    <row r="26" spans="2:13">
      <c r="B26" s="392" t="str">
        <f>'PRESUPUESTO Y CRONOGRAMA '!B96</f>
        <v>12.00</v>
      </c>
      <c r="C26" s="393" t="str">
        <f>'PRESUPUESTO Y CRONOGRAMA '!C96</f>
        <v>CUBIERTAS LIVIANAS</v>
      </c>
      <c r="D26" s="394"/>
      <c r="E26" s="394"/>
      <c r="F26" s="394"/>
      <c r="G26" s="394"/>
      <c r="H26" s="394"/>
      <c r="I26" s="394"/>
      <c r="J26" s="394"/>
      <c r="K26" s="115">
        <f>'PRESUPUESTO Y CRONOGRAMA '!K96</f>
        <v>0</v>
      </c>
      <c r="L26" s="423"/>
      <c r="M26" s="115">
        <f>'PRESUPUESTO Y CRONOGRAMA '!M96</f>
        <v>0</v>
      </c>
    </row>
    <row r="27" spans="2:13">
      <c r="B27" s="392" t="str">
        <f>'PRESUPUESTO Y CRONOGRAMA '!B100</f>
        <v>13.00</v>
      </c>
      <c r="C27" s="393" t="str">
        <f>'PRESUPUESTO Y CRONOGRAMA '!C100</f>
        <v>CIELORRASO</v>
      </c>
      <c r="D27" s="394"/>
      <c r="E27" s="394"/>
      <c r="F27" s="394"/>
      <c r="G27" s="394"/>
      <c r="H27" s="394"/>
      <c r="I27" s="394"/>
      <c r="J27" s="394"/>
      <c r="K27" s="115">
        <f>'PRESUPUESTO Y CRONOGRAMA '!K100</f>
        <v>0</v>
      </c>
      <c r="L27" s="423"/>
      <c r="M27" s="115">
        <f>'PRESUPUESTO Y CRONOGRAMA '!M100</f>
        <v>0</v>
      </c>
    </row>
    <row r="28" spans="2:13">
      <c r="B28" s="392" t="str">
        <f>'PRESUPUESTO Y CRONOGRAMA '!B104</f>
        <v>14.00</v>
      </c>
      <c r="C28" s="395" t="str">
        <f>'PRESUPUESTO Y CRONOGRAMA '!C104</f>
        <v>VARIOS</v>
      </c>
      <c r="D28" s="396"/>
      <c r="E28" s="396"/>
      <c r="F28" s="396"/>
      <c r="G28" s="396"/>
      <c r="H28" s="396"/>
      <c r="I28" s="396"/>
      <c r="J28" s="396"/>
      <c r="K28" s="306">
        <f>'PRESUPUESTO Y CRONOGRAMA '!K104</f>
        <v>0</v>
      </c>
      <c r="L28" s="423"/>
      <c r="M28" s="115">
        <f>'PRESUPUESTO Y CRONOGRAMA '!M104</f>
        <v>0</v>
      </c>
    </row>
    <row r="29" spans="2:13">
      <c r="B29" s="392" t="str">
        <f>'PRESUPUESTO Y CRONOGRAMA '!B112</f>
        <v>15.00</v>
      </c>
      <c r="C29" s="393" t="str">
        <f>'PRESUPUESTO Y CRONOGRAMA '!C112</f>
        <v>AYUDA A SUBCONTRATOS</v>
      </c>
      <c r="D29" s="394"/>
      <c r="E29" s="394"/>
      <c r="F29" s="394"/>
      <c r="G29" s="394"/>
      <c r="H29" s="394"/>
      <c r="I29" s="394"/>
      <c r="J29" s="394"/>
      <c r="K29" s="115">
        <f>'PRESUPUESTO Y CRONOGRAMA '!K112</f>
        <v>0</v>
      </c>
      <c r="L29" s="423"/>
      <c r="M29" s="115">
        <f>'PRESUPUESTO Y CRONOGRAMA '!M112</f>
        <v>0</v>
      </c>
    </row>
    <row r="30" spans="2:13">
      <c r="B30" s="397" t="str">
        <f>'PRESUPUESTO Y CRONOGRAMA '!B116</f>
        <v>A</v>
      </c>
      <c r="C30" s="398" t="str">
        <f>'PRESUPUESTO Y CRONOGRAMA '!C116</f>
        <v>SUBTOTAL OBRAS EDILICIAS</v>
      </c>
      <c r="D30" s="398"/>
      <c r="E30" s="399"/>
      <c r="F30" s="400"/>
      <c r="G30" s="401"/>
      <c r="H30" s="401"/>
      <c r="I30" s="401"/>
      <c r="J30" s="401"/>
      <c r="K30" s="424">
        <f>'PRESUPUESTO Y CRONOGRAMA '!K116</f>
        <v>0</v>
      </c>
      <c r="M30" s="424">
        <f>'PRESUPUESTO Y CRONOGRAMA '!M116</f>
        <v>0</v>
      </c>
    </row>
    <row r="32" spans="2:13">
      <c r="B32" s="402" t="str">
        <f>'PRESUPUESTO Y CRONOGRAMA '!B118</f>
        <v>B</v>
      </c>
      <c r="C32" s="403" t="str">
        <f>'PRESUPUESTO Y CRONOGRAMA '!C118</f>
        <v xml:space="preserve">SUBCONTRATOS </v>
      </c>
      <c r="D32" s="404"/>
      <c r="E32" s="404"/>
      <c r="F32" s="404"/>
      <c r="G32" s="404"/>
      <c r="H32" s="404"/>
      <c r="I32" s="404"/>
      <c r="J32" s="404"/>
      <c r="K32" s="404"/>
      <c r="L32" s="404"/>
      <c r="M32" s="425"/>
    </row>
    <row r="33" spans="2:13">
      <c r="B33" s="390" t="str">
        <f>'PRESUPUESTO Y CRONOGRAMA '!B120</f>
        <v>1.00</v>
      </c>
      <c r="C33" s="391" t="str">
        <f>'PRESUPUESTO Y CRONOGRAMA '!C120</f>
        <v>MÁRMOLES Y GRANITOS</v>
      </c>
      <c r="D33" s="405"/>
      <c r="E33" s="405"/>
      <c r="F33" s="405"/>
      <c r="G33" s="405"/>
      <c r="H33" s="405"/>
      <c r="I33" s="405"/>
      <c r="J33" s="405"/>
      <c r="K33" s="426">
        <f>'PRESUPUESTO Y CRONOGRAMA '!K120</f>
        <v>0</v>
      </c>
      <c r="L33" s="423"/>
      <c r="M33" s="426">
        <f>'PRESUPUESTO Y CRONOGRAMA '!M120</f>
        <v>0</v>
      </c>
    </row>
    <row r="34" spans="2:13">
      <c r="B34" s="392" t="str">
        <f>'PRESUPUESTO Y CRONOGRAMA '!B125</f>
        <v>2.00</v>
      </c>
      <c r="C34" s="393" t="str">
        <f>'PRESUPUESTO Y CRONOGRAMA '!C125</f>
        <v>INSTALACIÓN SANITARIA</v>
      </c>
      <c r="D34" s="394"/>
      <c r="E34" s="394"/>
      <c r="F34" s="394"/>
      <c r="G34" s="394"/>
      <c r="H34" s="394"/>
      <c r="I34" s="394"/>
      <c r="J34" s="394"/>
      <c r="K34" s="427">
        <f>'PRESUPUESTO Y CRONOGRAMA '!K125</f>
        <v>0</v>
      </c>
      <c r="L34" s="423"/>
      <c r="M34" s="427">
        <f>'PRESUPUESTO Y CRONOGRAMA '!M125</f>
        <v>0</v>
      </c>
    </row>
    <row r="35" spans="2:13">
      <c r="B35" s="392" t="str">
        <f>'PRESUPUESTO Y CRONOGRAMA '!B167</f>
        <v>3.00</v>
      </c>
      <c r="C35" s="393" t="str">
        <f>'PRESUPUESTO Y CRONOGRAMA '!C167</f>
        <v>INSTALACIONES CONTRA INCENDIO</v>
      </c>
      <c r="D35" s="394"/>
      <c r="E35" s="394"/>
      <c r="F35" s="394"/>
      <c r="G35" s="394"/>
      <c r="H35" s="394"/>
      <c r="I35" s="394"/>
      <c r="J35" s="394"/>
      <c r="K35" s="427">
        <f>'PRESUPUESTO Y CRONOGRAMA '!K167</f>
        <v>0</v>
      </c>
      <c r="L35" s="423"/>
      <c r="M35" s="427">
        <f>'PRESUPUESTO Y CRONOGRAMA '!M167</f>
        <v>0</v>
      </c>
    </row>
    <row r="36" spans="2:13">
      <c r="B36" s="392" t="str">
        <f>'PRESUPUESTO Y CRONOGRAMA '!B183</f>
        <v>4.00</v>
      </c>
      <c r="C36" s="393" t="str">
        <f>'PRESUPUESTO Y CRONOGRAMA '!C183</f>
        <v>INSTALACIÓN ELÉCTRICA</v>
      </c>
      <c r="D36" s="394"/>
      <c r="E36" s="394"/>
      <c r="F36" s="394"/>
      <c r="G36" s="394"/>
      <c r="H36" s="394"/>
      <c r="I36" s="394"/>
      <c r="J36" s="394"/>
      <c r="K36" s="427">
        <f>'PRESUPUESTO Y CRONOGRAMA '!K183</f>
        <v>0</v>
      </c>
      <c r="L36" s="423"/>
      <c r="M36" s="427">
        <f>'PRESUPUESTO Y CRONOGRAMA '!M183</f>
        <v>0</v>
      </c>
    </row>
    <row r="37" spans="2:13">
      <c r="B37" s="392" t="str">
        <f>'PRESUPUESTO Y CRONOGRAMA '!B198</f>
        <v>5.00</v>
      </c>
      <c r="C37" s="393" t="str">
        <f>'PRESUPUESTO Y CRONOGRAMA '!C198</f>
        <v>INSTALACIÓN DE DEBILES TENSIONES (TELEFONIA , DATOS, AUDIO, TV…)</v>
      </c>
      <c r="D37" s="394"/>
      <c r="E37" s="394"/>
      <c r="F37" s="394"/>
      <c r="G37" s="394"/>
      <c r="H37" s="394"/>
      <c r="I37" s="394"/>
      <c r="J37" s="394"/>
      <c r="K37" s="427">
        <f>'PRESUPUESTO Y CRONOGRAMA '!K198</f>
        <v>0</v>
      </c>
      <c r="L37" s="423"/>
      <c r="M37" s="427">
        <f>'PRESUPUESTO Y CRONOGRAMA '!M198</f>
        <v>0</v>
      </c>
    </row>
    <row r="38" spans="2:13">
      <c r="B38" s="392" t="str">
        <f>'PRESUPUESTO Y CRONOGRAMA '!B215</f>
        <v>6.00</v>
      </c>
      <c r="C38" s="395" t="str">
        <f>'PRESUPUESTO Y CRONOGRAMA '!C215</f>
        <v>EQUIPAMIENTO</v>
      </c>
      <c r="D38" s="396"/>
      <c r="E38" s="396"/>
      <c r="F38" s="396"/>
      <c r="G38" s="396"/>
      <c r="H38" s="396"/>
      <c r="I38" s="396"/>
      <c r="J38" s="396"/>
      <c r="K38" s="428">
        <f>'PRESUPUESTO Y CRONOGRAMA '!K215</f>
        <v>0</v>
      </c>
      <c r="L38" s="423"/>
      <c r="M38" s="427">
        <f>'PRESUPUESTO Y CRONOGRAMA '!M215</f>
        <v>0</v>
      </c>
    </row>
    <row r="39" spans="2:13">
      <c r="B39" s="392" t="str">
        <f>'PRESUPUESTO Y CRONOGRAMA '!B298</f>
        <v>7.00</v>
      </c>
      <c r="C39" s="393" t="str">
        <f>'PRESUPUESTO Y CRONOGRAMA '!C298</f>
        <v>CARPINTERÍA EN HIERRO</v>
      </c>
      <c r="D39" s="394"/>
      <c r="E39" s="394"/>
      <c r="F39" s="394"/>
      <c r="G39" s="394"/>
      <c r="H39" s="394"/>
      <c r="I39" s="394"/>
      <c r="J39" s="394"/>
      <c r="K39" s="427">
        <f>'PRESUPUESTO Y CRONOGRAMA '!K298</f>
        <v>0</v>
      </c>
      <c r="L39" s="423"/>
      <c r="M39" s="427">
        <f>'PRESUPUESTO Y CRONOGRAMA '!M305</f>
        <v>0</v>
      </c>
    </row>
    <row r="40" spans="2:13">
      <c r="B40" s="392" t="str">
        <f>'PRESUPUESTO Y CRONOGRAMA '!B305</f>
        <v>8.00</v>
      </c>
      <c r="C40" s="393" t="str">
        <f>'PRESUPUESTO Y CRONOGRAMA '!C305</f>
        <v>CARPINTERÍA EN MADERA</v>
      </c>
      <c r="D40" s="394"/>
      <c r="E40" s="394"/>
      <c r="F40" s="394"/>
      <c r="G40" s="394"/>
      <c r="H40" s="394"/>
      <c r="I40" s="394"/>
      <c r="J40" s="394"/>
      <c r="K40" s="427">
        <f>'PRESUPUESTO Y CRONOGRAMA '!K305</f>
        <v>0</v>
      </c>
      <c r="L40" s="423"/>
      <c r="M40" s="427">
        <f>'PRESUPUESTO Y CRONOGRAMA '!M305</f>
        <v>0</v>
      </c>
    </row>
    <row r="41" spans="2:13">
      <c r="B41" s="392" t="str">
        <f>'PRESUPUESTO Y CRONOGRAMA '!B348</f>
        <v>9.00</v>
      </c>
      <c r="C41" s="395" t="str">
        <f>'PRESUPUESTO Y CRONOGRAMA '!C348</f>
        <v>CARPINTERÍA EN ALUMINIO</v>
      </c>
      <c r="D41" s="396"/>
      <c r="E41" s="396"/>
      <c r="F41" s="396"/>
      <c r="G41" s="396"/>
      <c r="H41" s="396"/>
      <c r="I41" s="396"/>
      <c r="J41" s="396"/>
      <c r="K41" s="428">
        <f>'PRESUPUESTO Y CRONOGRAMA '!K348</f>
        <v>0</v>
      </c>
      <c r="L41" s="423"/>
      <c r="M41" s="427">
        <f>'PRESUPUESTO Y CRONOGRAMA '!M348</f>
        <v>0</v>
      </c>
    </row>
    <row r="42" spans="2:13">
      <c r="B42" s="392" t="str">
        <f>'PRESUPUESTO Y CRONOGRAMA '!B366</f>
        <v>10.00</v>
      </c>
      <c r="C42" s="395" t="str">
        <f>'PRESUPUESTO Y CRONOGRAMA '!C366</f>
        <v>CARPINTERÍA EN ACERO INOXIDABLE según memoria</v>
      </c>
      <c r="D42" s="396"/>
      <c r="E42" s="396"/>
      <c r="F42" s="396"/>
      <c r="G42" s="396"/>
      <c r="H42" s="396"/>
      <c r="I42" s="396"/>
      <c r="J42" s="396"/>
      <c r="K42" s="428">
        <f>'PRESUPUESTO Y CRONOGRAMA '!K366</f>
        <v>0</v>
      </c>
      <c r="L42" s="423"/>
      <c r="M42" s="427">
        <f>'PRESUPUESTO Y CRONOGRAMA '!M366</f>
        <v>0</v>
      </c>
    </row>
    <row r="43" spans="2:13">
      <c r="B43" s="392" t="str">
        <f>'PRESUPUESTO Y CRONOGRAMA '!B368</f>
        <v>11.00</v>
      </c>
      <c r="C43" s="393" t="str">
        <f>'PRESUPUESTO Y CRONOGRAMA '!C368</f>
        <v>PINTURAS</v>
      </c>
      <c r="D43" s="394"/>
      <c r="E43" s="394"/>
      <c r="F43" s="394"/>
      <c r="G43" s="394"/>
      <c r="H43" s="394"/>
      <c r="I43" s="394"/>
      <c r="J43" s="394"/>
      <c r="K43" s="427">
        <f>'PRESUPUESTO Y CRONOGRAMA '!K368</f>
        <v>0</v>
      </c>
      <c r="L43" s="423"/>
      <c r="M43" s="427">
        <f>'PRESUPUESTO Y CRONOGRAMA '!M368</f>
        <v>0</v>
      </c>
    </row>
    <row r="44" spans="2:13">
      <c r="B44" s="406" t="str">
        <f>'PRESUPUESTO Y CRONOGRAMA '!B380</f>
        <v>12.00</v>
      </c>
      <c r="C44" s="395" t="str">
        <f>'PRESUPUESTO Y CRONOGRAMA '!C380</f>
        <v xml:space="preserve">VIDRIOS y POLICARBONATOS </v>
      </c>
      <c r="D44" s="396"/>
      <c r="E44" s="396"/>
      <c r="F44" s="396"/>
      <c r="G44" s="396"/>
      <c r="H44" s="396"/>
      <c r="I44" s="396"/>
      <c r="J44" s="396"/>
      <c r="K44" s="427">
        <f>'PRESUPUESTO Y CRONOGRAMA '!K380</f>
        <v>0</v>
      </c>
      <c r="L44" s="423"/>
      <c r="M44" s="428">
        <f>'PRESUPUESTO Y CRONOGRAMA '!M380</f>
        <v>0</v>
      </c>
    </row>
    <row r="45" spans="2:13" ht="15" customHeight="1">
      <c r="B45" s="397" t="str">
        <f>'PRESUPUESTO Y CRONOGRAMA '!B385</f>
        <v>B</v>
      </c>
      <c r="C45" s="398" t="str">
        <f>'PRESUPUESTO Y CRONOGRAMA '!C385</f>
        <v>SUBTOTAL SUBCONTRATOS</v>
      </c>
      <c r="D45" s="398"/>
      <c r="E45" s="399"/>
      <c r="F45" s="401"/>
      <c r="G45" s="401"/>
      <c r="H45" s="401"/>
      <c r="I45" s="401"/>
      <c r="J45" s="401"/>
      <c r="K45" s="424">
        <f>'PRESUPUESTO Y CRONOGRAMA '!K385</f>
        <v>0</v>
      </c>
      <c r="M45" s="424">
        <f>'PRESUPUESTO Y CRONOGRAMA '!M385</f>
        <v>0</v>
      </c>
    </row>
    <row r="47" spans="2:13">
      <c r="B47" s="402" t="str">
        <f>'PRESUPUESTO Y CRONOGRAMA '!B387</f>
        <v>C</v>
      </c>
      <c r="C47" s="403" t="str">
        <f>'PRESUPUESTO Y CRONOGRAMA '!C387</f>
        <v>INFRAESTRUCTURA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25"/>
    </row>
    <row r="48" spans="2:13">
      <c r="B48" s="390" t="str">
        <f>'PRESUPUESTO Y CRONOGRAMA '!B389</f>
        <v>1.00</v>
      </c>
      <c r="C48" s="407" t="str">
        <f>'PRESUPUESTO Y CRONOGRAMA '!C389</f>
        <v>OBRAS EXTERIORES</v>
      </c>
      <c r="D48" s="408"/>
      <c r="E48" s="408"/>
      <c r="F48" s="408"/>
      <c r="G48" s="408"/>
      <c r="H48" s="408"/>
      <c r="I48" s="408"/>
      <c r="J48" s="408"/>
      <c r="K48" s="422">
        <f>'PRESUPUESTO Y CRONOGRAMA '!K389</f>
        <v>0</v>
      </c>
      <c r="L48" s="24"/>
      <c r="M48" s="422">
        <f>'PRESUPUESTO Y CRONOGRAMA '!M389</f>
        <v>0</v>
      </c>
    </row>
    <row r="49" spans="2:13" ht="15" customHeight="1">
      <c r="B49" s="397" t="str">
        <f>'PRESUPUESTO Y CRONOGRAMA '!B391</f>
        <v>C</v>
      </c>
      <c r="C49" s="398" t="str">
        <f>'PRESUPUESTO Y CRONOGRAMA '!C391</f>
        <v>SUBTOTAL INFRAESTRUCTURA</v>
      </c>
      <c r="D49" s="398"/>
      <c r="E49" s="399"/>
      <c r="F49" s="401"/>
      <c r="G49" s="401"/>
      <c r="H49" s="401"/>
      <c r="I49" s="401"/>
      <c r="J49" s="401"/>
      <c r="K49" s="424">
        <f>'PRESUPUESTO Y CRONOGRAMA '!K391</f>
        <v>0</v>
      </c>
      <c r="M49" s="424">
        <f>'PRESUPUESTO Y CRONOGRAMA '!M391</f>
        <v>0</v>
      </c>
    </row>
    <row r="51" spans="2:13">
      <c r="B51" s="397" t="str">
        <f>'PRESUPUESTO Y CRONOGRAMA '!B393</f>
        <v>D</v>
      </c>
      <c r="C51" s="398" t="str">
        <f>'PRESUPUESTO Y CRONOGRAMA '!C399</f>
        <v>SUBTOTAL RUBROS AGREGADOS POR EL CONTRATISTA</v>
      </c>
      <c r="D51" s="398"/>
      <c r="E51" s="399"/>
      <c r="F51" s="401"/>
      <c r="G51" s="401"/>
      <c r="H51" s="401"/>
      <c r="I51" s="401"/>
      <c r="J51" s="401"/>
      <c r="K51" s="424">
        <f>'PRESUPUESTO Y CRONOGRAMA '!K399</f>
        <v>0</v>
      </c>
      <c r="M51" s="424">
        <f>'PRESUPUESTO Y CRONOGRAMA '!M399</f>
        <v>0</v>
      </c>
    </row>
    <row r="53" spans="2:13" ht="20.100000000000001" customHeight="1">
      <c r="B53" s="409" t="str">
        <f>'PRESUPUESTO Y CRONOGRAMA '!B401</f>
        <v>E</v>
      </c>
      <c r="C53" s="410" t="str">
        <f>'PRESUPUESTO Y CRONOGRAMA '!C401</f>
        <v xml:space="preserve">SUBTOTAL DE OBRAS (A + B + C + D) </v>
      </c>
      <c r="D53" s="410"/>
      <c r="E53" s="410"/>
      <c r="F53" s="410"/>
      <c r="G53" s="410"/>
      <c r="H53" s="410"/>
      <c r="I53" s="410"/>
      <c r="J53" s="410"/>
      <c r="K53" s="429">
        <f>'PRESUPUESTO Y CRONOGRAMA '!K401</f>
        <v>0</v>
      </c>
      <c r="L53" s="410"/>
      <c r="M53" s="430">
        <f>'PRESUPUESTO Y CRONOGRAMA '!M401</f>
        <v>0</v>
      </c>
    </row>
    <row r="55" spans="2:13" ht="15.75">
      <c r="E55" s="411" t="str">
        <f>'PRESUPUESTO Y CRONOGRAMA '!J403</f>
        <v>IVA 22%</v>
      </c>
      <c r="F55" s="412"/>
      <c r="G55" s="412"/>
      <c r="H55" s="412"/>
      <c r="I55" s="412"/>
      <c r="J55" s="412"/>
      <c r="K55" s="411">
        <f>'PRESUPUESTO Y CRONOGRAMA '!K403</f>
        <v>0</v>
      </c>
    </row>
    <row r="57" spans="2:13" ht="18">
      <c r="B57" s="409" t="str">
        <f>'PRESUPUESTO Y CRONOGRAMA '!B405</f>
        <v>F</v>
      </c>
      <c r="C57" s="410" t="str">
        <f>'PRESUPUESTO Y CRONOGRAMA '!C405</f>
        <v>TOTAL OBRAS IVA INCLUÍDO</v>
      </c>
      <c r="D57" s="410"/>
      <c r="E57" s="410"/>
      <c r="F57" s="410"/>
      <c r="G57" s="410"/>
      <c r="H57" s="410"/>
      <c r="I57" s="410"/>
      <c r="J57" s="410"/>
      <c r="K57" s="430">
        <f>'PRESUPUESTO Y CRONOGRAMA '!K405</f>
        <v>0</v>
      </c>
      <c r="L57" s="410"/>
    </row>
  </sheetData>
  <mergeCells count="10">
    <mergeCell ref="I10:I12"/>
    <mergeCell ref="J10:J12"/>
    <mergeCell ref="K10:K12"/>
    <mergeCell ref="M10:M12"/>
    <mergeCell ref="B10:B12"/>
    <mergeCell ref="C10:C12"/>
    <mergeCell ref="D10:D12"/>
    <mergeCell ref="F10:F12"/>
    <mergeCell ref="G10:G12"/>
    <mergeCell ref="H10:H12"/>
  </mergeCells>
  <printOptions horizontalCentered="1"/>
  <pageMargins left="0.2" right="0.2" top="0.2" bottom="0.2" header="0" footer="0"/>
  <pageSetup paperSize="9" scale="70" orientation="portrait" horizont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6"/>
  <sheetViews>
    <sheetView tabSelected="1" view="pageBreakPreview" topLeftCell="A269" zoomScale="70" zoomScaleNormal="55" workbookViewId="0">
      <selection activeCell="B293" sqref="B293:K297"/>
    </sheetView>
  </sheetViews>
  <sheetFormatPr baseColWidth="10" defaultColWidth="11.42578125" defaultRowHeight="12.75"/>
  <cols>
    <col min="1" max="1" width="2.28515625" customWidth="1"/>
    <col min="2" max="2" width="9.42578125" style="23" customWidth="1"/>
    <col min="3" max="3" width="21" customWidth="1"/>
    <col min="4" max="4" width="53.42578125" customWidth="1"/>
    <col min="5" max="5" width="15.42578125" customWidth="1"/>
    <col min="6" max="6" width="7.7109375" customWidth="1"/>
    <col min="7" max="7" width="8" customWidth="1"/>
    <col min="8" max="9" width="10.7109375" style="24" customWidth="1"/>
    <col min="10" max="10" width="11.42578125" style="24"/>
    <col min="11" max="11" width="12.140625" style="24" customWidth="1"/>
    <col min="12" max="12" width="2" style="24" customWidth="1"/>
    <col min="13" max="13" width="12.7109375" style="24" customWidth="1"/>
    <col min="14" max="14" width="1.7109375" style="25" customWidth="1"/>
    <col min="15" max="15" width="3.85546875" style="25" hidden="1" customWidth="1"/>
    <col min="16" max="16" width="18" style="25" hidden="1" customWidth="1"/>
    <col min="17" max="17" width="14.140625" customWidth="1"/>
    <col min="18" max="18" width="13.28515625" customWidth="1"/>
    <col min="19" max="20" width="13.140625" customWidth="1"/>
    <col min="21" max="21" width="14.28515625" customWidth="1"/>
    <col min="22" max="22" width="3.5703125" customWidth="1"/>
  </cols>
  <sheetData>
    <row r="1" spans="1:22">
      <c r="A1" s="12"/>
      <c r="B1" s="26"/>
      <c r="C1" s="12"/>
      <c r="D1" s="27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4.95" customHeight="1">
      <c r="A2" s="12"/>
      <c r="B2" s="26"/>
      <c r="C2" s="12"/>
      <c r="D2" s="2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>
      <c r="A3" s="12"/>
      <c r="B3" s="26"/>
      <c r="C3" s="12"/>
      <c r="D3" s="27"/>
      <c r="H3"/>
      <c r="I3"/>
      <c r="J3"/>
      <c r="K3"/>
      <c r="L3"/>
      <c r="M3"/>
      <c r="N3"/>
      <c r="O3"/>
      <c r="P3"/>
    </row>
    <row r="4" spans="1:22" ht="18.75" customHeight="1">
      <c r="A4" s="12"/>
      <c r="B4" s="26"/>
      <c r="C4" s="12"/>
      <c r="D4" s="27"/>
      <c r="H4"/>
      <c r="I4"/>
      <c r="J4"/>
      <c r="K4"/>
      <c r="L4"/>
      <c r="M4"/>
      <c r="N4"/>
      <c r="O4"/>
      <c r="P4"/>
    </row>
    <row r="5" spans="1:22">
      <c r="A5" s="12"/>
      <c r="B5" s="26"/>
      <c r="C5" s="12"/>
      <c r="D5" s="27"/>
      <c r="H5"/>
      <c r="I5"/>
      <c r="J5"/>
      <c r="K5"/>
      <c r="L5"/>
      <c r="M5"/>
      <c r="N5"/>
      <c r="O5"/>
      <c r="P5"/>
    </row>
    <row r="6" spans="1:22" ht="15" customHeight="1">
      <c r="A6" s="12"/>
      <c r="B6" s="26"/>
      <c r="C6" s="27"/>
      <c r="D6" s="28"/>
      <c r="H6"/>
      <c r="I6"/>
      <c r="J6"/>
      <c r="K6"/>
      <c r="L6"/>
      <c r="M6"/>
      <c r="N6"/>
      <c r="O6"/>
      <c r="P6"/>
    </row>
    <row r="7" spans="1:22" ht="15" customHeight="1">
      <c r="A7" s="26"/>
      <c r="B7" s="29"/>
      <c r="C7" s="27"/>
      <c r="D7" s="30" t="s">
        <v>758</v>
      </c>
      <c r="H7"/>
      <c r="I7"/>
      <c r="J7"/>
      <c r="K7"/>
      <c r="L7"/>
      <c r="M7"/>
      <c r="N7"/>
      <c r="O7"/>
      <c r="P7"/>
    </row>
    <row r="8" spans="1:22" ht="15" customHeight="1">
      <c r="A8" s="26"/>
      <c r="B8" s="29"/>
      <c r="C8" s="27"/>
      <c r="D8" s="28"/>
      <c r="H8"/>
      <c r="I8"/>
      <c r="J8"/>
      <c r="K8"/>
      <c r="L8"/>
      <c r="M8"/>
      <c r="N8"/>
      <c r="O8"/>
      <c r="P8"/>
    </row>
    <row r="9" spans="1:22" ht="15" customHeight="1">
      <c r="A9" s="26"/>
      <c r="B9" s="31"/>
      <c r="C9" s="32"/>
      <c r="D9" s="3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5" customHeight="1">
      <c r="A10" s="26"/>
      <c r="B10" s="27" t="s">
        <v>1</v>
      </c>
      <c r="C10" s="27"/>
      <c r="D10" s="27" t="s">
        <v>2</v>
      </c>
      <c r="H10"/>
      <c r="I10"/>
      <c r="J10"/>
      <c r="K10"/>
      <c r="L10"/>
      <c r="M10"/>
      <c r="N10"/>
      <c r="O10"/>
      <c r="P10"/>
    </row>
    <row r="11" spans="1:22" ht="15" customHeight="1">
      <c r="A11" s="34"/>
      <c r="B11" s="27" t="s">
        <v>3</v>
      </c>
      <c r="C11" s="27"/>
      <c r="D11" s="27" t="s">
        <v>4</v>
      </c>
      <c r="H11"/>
      <c r="I11"/>
      <c r="J11"/>
      <c r="K11"/>
      <c r="L11"/>
      <c r="M11"/>
      <c r="N11"/>
      <c r="O11"/>
      <c r="P11"/>
    </row>
    <row r="12" spans="1:22" ht="15" customHeight="1">
      <c r="A12" s="34"/>
      <c r="B12" s="27" t="s">
        <v>5</v>
      </c>
      <c r="C12" s="27"/>
      <c r="D12" s="27" t="s">
        <v>6</v>
      </c>
      <c r="H12"/>
      <c r="I12"/>
      <c r="J12"/>
      <c r="K12"/>
      <c r="L12"/>
      <c r="M12"/>
      <c r="N12"/>
      <c r="O12"/>
      <c r="P12"/>
    </row>
    <row r="13" spans="1:22" ht="15" customHeight="1">
      <c r="A13" s="34"/>
      <c r="B13" s="27" t="s">
        <v>7</v>
      </c>
      <c r="C13" s="27"/>
      <c r="D13" s="27" t="s">
        <v>8</v>
      </c>
      <c r="H13"/>
      <c r="I13"/>
      <c r="J13"/>
      <c r="K13"/>
      <c r="L13"/>
      <c r="M13"/>
      <c r="N13"/>
      <c r="O13"/>
      <c r="P13"/>
    </row>
    <row r="14" spans="1:22" ht="15" customHeight="1">
      <c r="A14" s="34"/>
      <c r="B14" s="27" t="s">
        <v>9</v>
      </c>
      <c r="C14" s="27"/>
      <c r="D14" s="27" t="s">
        <v>10</v>
      </c>
      <c r="H14"/>
      <c r="I14"/>
      <c r="J14"/>
      <c r="K14"/>
      <c r="L14"/>
      <c r="M14"/>
      <c r="N14"/>
      <c r="O14"/>
      <c r="P14"/>
    </row>
    <row r="15" spans="1:22" ht="15" customHeight="1">
      <c r="A15" s="34"/>
      <c r="B15" s="35"/>
      <c r="C15" s="27"/>
      <c r="D15" s="28"/>
      <c r="H15"/>
      <c r="I15"/>
      <c r="J15"/>
      <c r="K15"/>
      <c r="L15"/>
      <c r="M15"/>
      <c r="N15"/>
      <c r="O15"/>
      <c r="P15"/>
    </row>
    <row r="16" spans="1:22" ht="15" customHeight="1">
      <c r="A16" s="36"/>
      <c r="B16" s="37"/>
      <c r="C16" s="38" t="s">
        <v>11</v>
      </c>
      <c r="D16" s="39"/>
      <c r="E16" s="40"/>
      <c r="F16" s="39"/>
      <c r="G16" s="39"/>
      <c r="H16" s="41"/>
      <c r="I16" s="41"/>
      <c r="J16" s="40" t="s">
        <v>12</v>
      </c>
      <c r="K16" s="41"/>
      <c r="L16" s="41"/>
      <c r="M16" s="100"/>
      <c r="N16" s="100"/>
      <c r="O16" s="101"/>
      <c r="P16" s="101"/>
      <c r="Q16" s="119"/>
      <c r="R16" s="120"/>
      <c r="S16" s="120"/>
      <c r="T16" s="120"/>
      <c r="U16" s="121"/>
    </row>
    <row r="17" spans="1:21" ht="15" customHeight="1">
      <c r="A17" s="36"/>
      <c r="B17" s="42"/>
      <c r="C17" s="43"/>
      <c r="D17" s="36"/>
      <c r="E17" s="36"/>
      <c r="F17" s="42"/>
      <c r="G17" s="36"/>
      <c r="H17" s="44"/>
      <c r="I17" s="44"/>
      <c r="J17" s="44"/>
      <c r="K17" s="44"/>
      <c r="L17" s="44"/>
    </row>
    <row r="18" spans="1:21" ht="15" customHeight="1">
      <c r="A18" s="36"/>
      <c r="B18" s="45"/>
      <c r="C18" s="46" t="s">
        <v>13</v>
      </c>
      <c r="D18" s="47"/>
      <c r="E18" s="47"/>
      <c r="F18" s="47"/>
      <c r="G18" s="47"/>
      <c r="H18" s="48"/>
      <c r="I18" s="48"/>
      <c r="J18" s="48"/>
      <c r="K18" s="48"/>
      <c r="L18" s="48"/>
      <c r="M18" s="102"/>
      <c r="N18" s="103"/>
      <c r="O18" s="104"/>
      <c r="P18" s="104"/>
      <c r="Q18" s="122" t="s">
        <v>759</v>
      </c>
      <c r="R18" s="123"/>
      <c r="S18" s="123"/>
      <c r="T18" s="124"/>
      <c r="U18" s="125" t="s">
        <v>760</v>
      </c>
    </row>
    <row r="19" spans="1:21" ht="15" customHeight="1">
      <c r="A19" s="36"/>
      <c r="B19" s="42"/>
      <c r="C19" s="43"/>
      <c r="D19" s="36"/>
      <c r="E19" s="36"/>
      <c r="F19" s="42"/>
      <c r="G19" s="36"/>
      <c r="H19" s="44"/>
      <c r="I19" s="44"/>
      <c r="J19" s="44"/>
      <c r="K19" s="44"/>
      <c r="L19" s="105"/>
      <c r="N19" s="106"/>
    </row>
    <row r="20" spans="1:21" ht="15" customHeight="1">
      <c r="A20" s="36"/>
      <c r="B20" s="467" t="s">
        <v>15</v>
      </c>
      <c r="C20" s="470" t="s">
        <v>16</v>
      </c>
      <c r="D20" s="473" t="s">
        <v>17</v>
      </c>
      <c r="E20" s="476" t="s">
        <v>18</v>
      </c>
      <c r="F20" s="479" t="s">
        <v>19</v>
      </c>
      <c r="G20" s="482" t="s">
        <v>20</v>
      </c>
      <c r="H20" s="485" t="s">
        <v>21</v>
      </c>
      <c r="I20" s="485" t="s">
        <v>22</v>
      </c>
      <c r="J20" s="485" t="s">
        <v>23</v>
      </c>
      <c r="K20" s="488" t="s">
        <v>24</v>
      </c>
      <c r="L20" s="105"/>
      <c r="M20" s="491" t="s">
        <v>25</v>
      </c>
      <c r="N20" s="107"/>
      <c r="O20" s="108"/>
      <c r="P20" s="108"/>
      <c r="Q20" s="126" t="s">
        <v>761</v>
      </c>
      <c r="R20" s="127" t="s">
        <v>762</v>
      </c>
      <c r="S20" s="128" t="s">
        <v>762</v>
      </c>
      <c r="T20" s="129" t="s">
        <v>762</v>
      </c>
      <c r="U20" s="130" t="s">
        <v>763</v>
      </c>
    </row>
    <row r="21" spans="1:21" ht="15" customHeight="1">
      <c r="A21" s="36"/>
      <c r="B21" s="468"/>
      <c r="C21" s="471"/>
      <c r="D21" s="474"/>
      <c r="E21" s="477"/>
      <c r="F21" s="480"/>
      <c r="G21" s="483"/>
      <c r="H21" s="486"/>
      <c r="I21" s="486"/>
      <c r="J21" s="486"/>
      <c r="K21" s="489"/>
      <c r="L21" s="105"/>
      <c r="M21" s="492"/>
      <c r="N21" s="107"/>
      <c r="O21" s="108"/>
      <c r="P21" s="108"/>
      <c r="Q21" s="131" t="s">
        <v>764</v>
      </c>
      <c r="R21" s="132" t="s">
        <v>765</v>
      </c>
      <c r="S21" s="133" t="s">
        <v>766</v>
      </c>
      <c r="T21" s="134" t="s">
        <v>765</v>
      </c>
      <c r="U21" s="135" t="s">
        <v>767</v>
      </c>
    </row>
    <row r="22" spans="1:21" ht="15" customHeight="1">
      <c r="A22" s="36"/>
      <c r="B22" s="469"/>
      <c r="C22" s="472"/>
      <c r="D22" s="475"/>
      <c r="E22" s="478"/>
      <c r="F22" s="481"/>
      <c r="G22" s="484"/>
      <c r="H22" s="487"/>
      <c r="I22" s="487"/>
      <c r="J22" s="487"/>
      <c r="K22" s="490"/>
      <c r="L22" s="105"/>
      <c r="M22" s="493"/>
      <c r="N22" s="107"/>
      <c r="O22" s="108"/>
      <c r="P22" s="108"/>
      <c r="Q22" s="136" t="s">
        <v>768</v>
      </c>
      <c r="R22" s="137" t="s">
        <v>229</v>
      </c>
      <c r="S22" s="138" t="s">
        <v>229</v>
      </c>
      <c r="T22" s="139" t="s">
        <v>769</v>
      </c>
      <c r="U22" s="140" t="s">
        <v>769</v>
      </c>
    </row>
    <row r="23" spans="1:21" ht="15" customHeight="1">
      <c r="A23" s="36"/>
      <c r="B23" s="49"/>
      <c r="C23" s="50"/>
      <c r="D23" s="49"/>
      <c r="E23" s="49"/>
      <c r="F23" s="49"/>
      <c r="G23" s="49"/>
      <c r="H23" s="51"/>
      <c r="I23" s="51"/>
      <c r="J23" s="51"/>
      <c r="K23" s="51"/>
      <c r="N23" s="106"/>
    </row>
    <row r="24" spans="1:21" ht="15" customHeight="1">
      <c r="A24" s="36"/>
      <c r="B24" s="52" t="s">
        <v>31</v>
      </c>
      <c r="C24" s="53" t="s">
        <v>32</v>
      </c>
      <c r="D24" s="54"/>
      <c r="E24" s="54"/>
      <c r="F24" s="54"/>
      <c r="G24" s="54"/>
      <c r="H24" s="55"/>
      <c r="I24" s="55"/>
      <c r="J24" s="55"/>
      <c r="K24" s="55"/>
      <c r="L24" s="109"/>
      <c r="M24" s="110"/>
      <c r="N24" s="103"/>
      <c r="O24" s="104"/>
      <c r="P24" s="104"/>
      <c r="Q24" s="141"/>
      <c r="R24" s="142"/>
      <c r="S24" s="142"/>
      <c r="T24" s="142"/>
      <c r="U24" s="143"/>
    </row>
    <row r="25" spans="1:21" ht="15" customHeight="1">
      <c r="A25" s="56"/>
      <c r="B25" s="57"/>
      <c r="C25" s="50"/>
      <c r="D25" s="49"/>
      <c r="E25" s="49"/>
      <c r="F25" s="49"/>
      <c r="G25" s="49"/>
      <c r="H25" s="51"/>
      <c r="I25" s="51"/>
      <c r="J25" s="51"/>
      <c r="K25" s="51"/>
      <c r="L25" s="105"/>
      <c r="N25" s="106"/>
    </row>
    <row r="26" spans="1:21" ht="15" customHeight="1">
      <c r="A26" s="36"/>
      <c r="B26" s="58" t="s">
        <v>33</v>
      </c>
      <c r="C26" s="59" t="s">
        <v>34</v>
      </c>
      <c r="D26" s="60"/>
      <c r="E26" s="61"/>
      <c r="F26" s="62"/>
      <c r="G26" s="62"/>
      <c r="H26" s="63"/>
      <c r="I26" s="63"/>
      <c r="J26" s="63"/>
      <c r="K26" s="111">
        <f>SUM(J27:J30)</f>
        <v>0</v>
      </c>
      <c r="L26" s="105"/>
      <c r="M26" s="112">
        <f>SUM(M27:M30)</f>
        <v>0</v>
      </c>
      <c r="N26" s="113"/>
      <c r="O26" s="114"/>
      <c r="P26" s="114"/>
      <c r="Q26" s="144"/>
      <c r="R26" s="145"/>
      <c r="S26" s="145"/>
      <c r="T26" s="145"/>
      <c r="U26" s="146">
        <f>SUM(T27:T30)</f>
        <v>0</v>
      </c>
    </row>
    <row r="27" spans="1:21" ht="15" customHeight="1">
      <c r="A27" s="36"/>
      <c r="B27" s="64" t="s">
        <v>33</v>
      </c>
      <c r="C27" s="65"/>
      <c r="D27" s="66" t="s">
        <v>35</v>
      </c>
      <c r="E27" s="67"/>
      <c r="F27" s="68"/>
      <c r="G27" s="69" t="s">
        <v>36</v>
      </c>
      <c r="H27" s="70"/>
      <c r="I27" s="70"/>
      <c r="J27" s="70">
        <f t="shared" ref="J27:J30" si="0">SUM(H27*I27)</f>
        <v>0</v>
      </c>
      <c r="K27" s="84"/>
      <c r="L27" s="105"/>
      <c r="M27" s="115"/>
      <c r="N27" s="103"/>
      <c r="O27" s="104"/>
      <c r="P27" s="104"/>
      <c r="Q27" s="147">
        <v>0</v>
      </c>
      <c r="R27" s="147">
        <v>0</v>
      </c>
      <c r="S27" s="147">
        <f t="shared" ref="S27:S30" si="1">+Q27+R27</f>
        <v>0</v>
      </c>
      <c r="T27" s="148">
        <f t="shared" ref="T27:T30" si="2">J27*R27</f>
        <v>0</v>
      </c>
      <c r="U27" s="148"/>
    </row>
    <row r="28" spans="1:21" ht="15" customHeight="1">
      <c r="A28" s="36"/>
      <c r="B28" s="64" t="s">
        <v>37</v>
      </c>
      <c r="C28" s="65"/>
      <c r="D28" s="71" t="s">
        <v>38</v>
      </c>
      <c r="E28" s="72"/>
      <c r="F28" s="73"/>
      <c r="G28" s="74" t="s">
        <v>36</v>
      </c>
      <c r="H28" s="75"/>
      <c r="I28" s="75"/>
      <c r="J28" s="75">
        <f t="shared" si="0"/>
        <v>0</v>
      </c>
      <c r="K28" s="116"/>
      <c r="L28" s="105"/>
      <c r="M28" s="115"/>
      <c r="N28" s="103"/>
      <c r="O28" s="104"/>
      <c r="P28" s="104"/>
      <c r="Q28" s="147">
        <v>0</v>
      </c>
      <c r="R28" s="147">
        <v>0</v>
      </c>
      <c r="S28" s="147">
        <f t="shared" si="1"/>
        <v>0</v>
      </c>
      <c r="T28" s="148">
        <f t="shared" si="2"/>
        <v>0</v>
      </c>
      <c r="U28" s="149"/>
    </row>
    <row r="29" spans="1:21" ht="15" customHeight="1">
      <c r="A29" s="36"/>
      <c r="B29" s="64" t="s">
        <v>39</v>
      </c>
      <c r="C29" s="65"/>
      <c r="D29" s="76" t="s">
        <v>40</v>
      </c>
      <c r="E29" s="77"/>
      <c r="F29" s="73"/>
      <c r="G29" s="78">
        <v>1</v>
      </c>
      <c r="H29" s="75"/>
      <c r="I29" s="75"/>
      <c r="J29" s="75">
        <f t="shared" si="0"/>
        <v>0</v>
      </c>
      <c r="K29" s="116"/>
      <c r="L29" s="105"/>
      <c r="M29" s="115"/>
      <c r="N29" s="103"/>
      <c r="O29" s="104"/>
      <c r="P29" s="104"/>
      <c r="Q29" s="147">
        <v>0</v>
      </c>
      <c r="R29" s="147">
        <v>0</v>
      </c>
      <c r="S29" s="147">
        <f t="shared" si="1"/>
        <v>0</v>
      </c>
      <c r="T29" s="148">
        <f t="shared" si="2"/>
        <v>0</v>
      </c>
      <c r="U29" s="149"/>
    </row>
    <row r="30" spans="1:21" ht="15" customHeight="1">
      <c r="A30" s="36"/>
      <c r="B30" s="64" t="s">
        <v>41</v>
      </c>
      <c r="C30" s="65"/>
      <c r="D30" s="76" t="s">
        <v>42</v>
      </c>
      <c r="E30" s="77"/>
      <c r="F30" s="73"/>
      <c r="G30" s="78" t="s">
        <v>36</v>
      </c>
      <c r="H30" s="75"/>
      <c r="I30" s="75"/>
      <c r="J30" s="75">
        <f t="shared" si="0"/>
        <v>0</v>
      </c>
      <c r="K30" s="70"/>
      <c r="L30" s="105"/>
      <c r="M30" s="115"/>
      <c r="N30" s="103"/>
      <c r="O30" s="104"/>
      <c r="P30" s="104"/>
      <c r="Q30" s="147">
        <v>0</v>
      </c>
      <c r="R30" s="147">
        <v>0</v>
      </c>
      <c r="S30" s="147">
        <f t="shared" si="1"/>
        <v>0</v>
      </c>
      <c r="T30" s="148">
        <f t="shared" si="2"/>
        <v>0</v>
      </c>
      <c r="U30" s="149"/>
    </row>
    <row r="31" spans="1:21" ht="15" customHeight="1">
      <c r="A31" s="36"/>
      <c r="B31" s="58" t="s">
        <v>43</v>
      </c>
      <c r="C31" s="59" t="s">
        <v>44</v>
      </c>
      <c r="D31" s="61"/>
      <c r="E31" s="61"/>
      <c r="F31" s="62"/>
      <c r="G31" s="62"/>
      <c r="H31" s="63"/>
      <c r="I31" s="63"/>
      <c r="J31" s="63"/>
      <c r="K31" s="111">
        <f>SUM(J32:J40)</f>
        <v>0</v>
      </c>
      <c r="L31" s="105"/>
      <c r="M31" s="112">
        <f>SUM(M32:M40)</f>
        <v>0</v>
      </c>
      <c r="N31" s="113"/>
      <c r="O31" s="114"/>
      <c r="P31" s="114"/>
      <c r="Q31" s="144"/>
      <c r="R31" s="145"/>
      <c r="S31" s="145"/>
      <c r="T31" s="145"/>
      <c r="U31" s="146">
        <f>SUM(T32:T40)</f>
        <v>0</v>
      </c>
    </row>
    <row r="32" spans="1:21" ht="15" customHeight="1">
      <c r="A32" s="36"/>
      <c r="B32" s="64" t="s">
        <v>45</v>
      </c>
      <c r="C32" s="65"/>
      <c r="D32" s="66" t="s">
        <v>46</v>
      </c>
      <c r="E32" s="67"/>
      <c r="F32" s="68"/>
      <c r="G32" s="69" t="s">
        <v>47</v>
      </c>
      <c r="H32" s="70"/>
      <c r="I32" s="70"/>
      <c r="J32" s="70">
        <f t="shared" ref="J32:J40" si="3">SUM(H32*I32)</f>
        <v>0</v>
      </c>
      <c r="K32" s="84"/>
      <c r="L32" s="105"/>
      <c r="M32" s="115"/>
      <c r="N32" s="103"/>
      <c r="O32" s="104"/>
      <c r="P32" s="104"/>
      <c r="Q32" s="147">
        <v>0</v>
      </c>
      <c r="R32" s="147">
        <v>0</v>
      </c>
      <c r="S32" s="147">
        <f t="shared" ref="S32:S40" si="4">+Q32+R32</f>
        <v>0</v>
      </c>
      <c r="T32" s="148">
        <f t="shared" ref="T32:T40" si="5">J32*R32</f>
        <v>0</v>
      </c>
      <c r="U32" s="148"/>
    </row>
    <row r="33" spans="1:21" ht="15" customHeight="1">
      <c r="A33" s="79"/>
      <c r="B33" s="64" t="s">
        <v>48</v>
      </c>
      <c r="C33" s="65"/>
      <c r="D33" s="76" t="s">
        <v>49</v>
      </c>
      <c r="E33" s="77"/>
      <c r="F33" s="73"/>
      <c r="G33" s="78" t="s">
        <v>47</v>
      </c>
      <c r="H33" s="75"/>
      <c r="I33" s="75"/>
      <c r="J33" s="75">
        <f t="shared" si="3"/>
        <v>0</v>
      </c>
      <c r="K33" s="116"/>
      <c r="L33" s="105"/>
      <c r="M33" s="115"/>
      <c r="N33" s="103"/>
      <c r="O33" s="104"/>
      <c r="P33" s="104"/>
      <c r="Q33" s="147">
        <v>0</v>
      </c>
      <c r="R33" s="147">
        <v>0</v>
      </c>
      <c r="S33" s="147">
        <f t="shared" si="4"/>
        <v>0</v>
      </c>
      <c r="T33" s="148">
        <f t="shared" si="5"/>
        <v>0</v>
      </c>
      <c r="U33" s="149"/>
    </row>
    <row r="34" spans="1:21" ht="15" customHeight="1">
      <c r="A34" s="79"/>
      <c r="B34" s="64" t="s">
        <v>50</v>
      </c>
      <c r="C34" s="65"/>
      <c r="D34" s="76" t="s">
        <v>51</v>
      </c>
      <c r="E34" s="77"/>
      <c r="F34" s="73"/>
      <c r="G34" s="78" t="s">
        <v>47</v>
      </c>
      <c r="H34" s="75"/>
      <c r="I34" s="75"/>
      <c r="J34" s="75">
        <f t="shared" si="3"/>
        <v>0</v>
      </c>
      <c r="K34" s="116"/>
      <c r="L34" s="105"/>
      <c r="M34" s="115"/>
      <c r="N34" s="103"/>
      <c r="O34" s="104"/>
      <c r="P34" s="104"/>
      <c r="Q34" s="147">
        <v>0</v>
      </c>
      <c r="R34" s="147">
        <v>0</v>
      </c>
      <c r="S34" s="147">
        <f t="shared" si="4"/>
        <v>0</v>
      </c>
      <c r="T34" s="148">
        <f t="shared" si="5"/>
        <v>0</v>
      </c>
      <c r="U34" s="149"/>
    </row>
    <row r="35" spans="1:21" ht="15" customHeight="1">
      <c r="A35" s="79"/>
      <c r="B35" s="64" t="s">
        <v>52</v>
      </c>
      <c r="C35" s="65"/>
      <c r="D35" s="76" t="s">
        <v>53</v>
      </c>
      <c r="E35" s="77"/>
      <c r="F35" s="73"/>
      <c r="G35" s="78" t="s">
        <v>54</v>
      </c>
      <c r="H35" s="75"/>
      <c r="I35" s="75"/>
      <c r="J35" s="75">
        <f t="shared" si="3"/>
        <v>0</v>
      </c>
      <c r="K35" s="116"/>
      <c r="L35" s="105"/>
      <c r="M35" s="115"/>
      <c r="N35" s="103"/>
      <c r="O35" s="104"/>
      <c r="P35" s="104"/>
      <c r="Q35" s="147">
        <v>0</v>
      </c>
      <c r="R35" s="147">
        <v>0</v>
      </c>
      <c r="S35" s="147">
        <f t="shared" si="4"/>
        <v>0</v>
      </c>
      <c r="T35" s="148">
        <f t="shared" si="5"/>
        <v>0</v>
      </c>
      <c r="U35" s="149"/>
    </row>
    <row r="36" spans="1:21" ht="15" customHeight="1">
      <c r="A36" s="79"/>
      <c r="B36" s="64" t="s">
        <v>55</v>
      </c>
      <c r="C36" s="65"/>
      <c r="D36" s="76" t="s">
        <v>56</v>
      </c>
      <c r="E36" s="77"/>
      <c r="F36" s="73"/>
      <c r="G36" s="78" t="s">
        <v>47</v>
      </c>
      <c r="H36" s="75"/>
      <c r="I36" s="75"/>
      <c r="J36" s="75">
        <f t="shared" si="3"/>
        <v>0</v>
      </c>
      <c r="K36" s="116"/>
      <c r="L36" s="105"/>
      <c r="M36" s="115"/>
      <c r="N36" s="103"/>
      <c r="O36" s="104"/>
      <c r="P36" s="104"/>
      <c r="Q36" s="147">
        <v>0</v>
      </c>
      <c r="R36" s="147">
        <v>0</v>
      </c>
      <c r="S36" s="147">
        <f t="shared" si="4"/>
        <v>0</v>
      </c>
      <c r="T36" s="148">
        <f t="shared" si="5"/>
        <v>0</v>
      </c>
      <c r="U36" s="149"/>
    </row>
    <row r="37" spans="1:21" ht="15" customHeight="1">
      <c r="A37" s="79"/>
      <c r="B37" s="64" t="s">
        <v>57</v>
      </c>
      <c r="C37" s="65"/>
      <c r="D37" s="76" t="s">
        <v>58</v>
      </c>
      <c r="E37" s="77"/>
      <c r="F37" s="73"/>
      <c r="G37" s="78" t="s">
        <v>54</v>
      </c>
      <c r="H37" s="75"/>
      <c r="I37" s="75"/>
      <c r="J37" s="75">
        <f t="shared" si="3"/>
        <v>0</v>
      </c>
      <c r="K37" s="116"/>
      <c r="L37" s="105"/>
      <c r="M37" s="115"/>
      <c r="N37" s="103"/>
      <c r="O37" s="104"/>
      <c r="P37" s="104"/>
      <c r="Q37" s="147">
        <v>0</v>
      </c>
      <c r="R37" s="147">
        <v>0</v>
      </c>
      <c r="S37" s="147">
        <f t="shared" si="4"/>
        <v>0</v>
      </c>
      <c r="T37" s="148">
        <f t="shared" si="5"/>
        <v>0</v>
      </c>
      <c r="U37" s="149"/>
    </row>
    <row r="38" spans="1:21" ht="15" customHeight="1">
      <c r="A38" s="79"/>
      <c r="B38" s="64" t="s">
        <v>59</v>
      </c>
      <c r="C38" s="65"/>
      <c r="D38" s="76" t="s">
        <v>60</v>
      </c>
      <c r="E38" s="77"/>
      <c r="F38" s="73"/>
      <c r="G38" s="78" t="s">
        <v>54</v>
      </c>
      <c r="H38" s="75"/>
      <c r="I38" s="75"/>
      <c r="J38" s="75">
        <f t="shared" si="3"/>
        <v>0</v>
      </c>
      <c r="K38" s="116"/>
      <c r="L38" s="105"/>
      <c r="M38" s="115"/>
      <c r="N38" s="103"/>
      <c r="O38" s="104"/>
      <c r="P38" s="104"/>
      <c r="Q38" s="147">
        <v>0</v>
      </c>
      <c r="R38" s="147">
        <v>0</v>
      </c>
      <c r="S38" s="147">
        <f t="shared" si="4"/>
        <v>0</v>
      </c>
      <c r="T38" s="148">
        <f t="shared" si="5"/>
        <v>0</v>
      </c>
      <c r="U38" s="149"/>
    </row>
    <row r="39" spans="1:21" ht="15" customHeight="1">
      <c r="A39" s="79"/>
      <c r="B39" s="64" t="s">
        <v>61</v>
      </c>
      <c r="C39" s="65"/>
      <c r="D39" s="71" t="s">
        <v>62</v>
      </c>
      <c r="E39" s="77"/>
      <c r="F39" s="73"/>
      <c r="G39" s="78" t="s">
        <v>54</v>
      </c>
      <c r="H39" s="75"/>
      <c r="I39" s="75"/>
      <c r="J39" s="75">
        <f t="shared" si="3"/>
        <v>0</v>
      </c>
      <c r="K39" s="116"/>
      <c r="L39" s="105"/>
      <c r="M39" s="115"/>
      <c r="N39" s="103"/>
      <c r="O39" s="104"/>
      <c r="P39" s="104"/>
      <c r="Q39" s="147">
        <v>0</v>
      </c>
      <c r="R39" s="147">
        <v>0</v>
      </c>
      <c r="S39" s="147">
        <f t="shared" si="4"/>
        <v>0</v>
      </c>
      <c r="T39" s="148">
        <f t="shared" si="5"/>
        <v>0</v>
      </c>
      <c r="U39" s="149"/>
    </row>
    <row r="40" spans="1:21" ht="15" customHeight="1">
      <c r="A40" s="79"/>
      <c r="B40" s="64" t="s">
        <v>63</v>
      </c>
      <c r="C40" s="65"/>
      <c r="D40" s="80" t="s">
        <v>64</v>
      </c>
      <c r="E40" s="81"/>
      <c r="F40" s="82"/>
      <c r="G40" s="83" t="s">
        <v>54</v>
      </c>
      <c r="H40" s="84"/>
      <c r="I40" s="84"/>
      <c r="J40" s="84">
        <f t="shared" si="3"/>
        <v>0</v>
      </c>
      <c r="K40" s="116"/>
      <c r="L40" s="105"/>
      <c r="M40" s="115"/>
      <c r="N40" s="103"/>
      <c r="O40" s="104"/>
      <c r="P40" s="104"/>
      <c r="Q40" s="147">
        <v>0</v>
      </c>
      <c r="R40" s="147">
        <v>0</v>
      </c>
      <c r="S40" s="147">
        <f t="shared" si="4"/>
        <v>0</v>
      </c>
      <c r="T40" s="148">
        <f t="shared" si="5"/>
        <v>0</v>
      </c>
      <c r="U40" s="149"/>
    </row>
    <row r="41" spans="1:21" ht="15" customHeight="1">
      <c r="A41" s="36"/>
      <c r="B41" s="58" t="s">
        <v>65</v>
      </c>
      <c r="C41" s="85" t="s">
        <v>66</v>
      </c>
      <c r="D41" s="61"/>
      <c r="E41" s="61"/>
      <c r="F41" s="62"/>
      <c r="G41" s="62"/>
      <c r="H41" s="63"/>
      <c r="I41" s="63"/>
      <c r="J41" s="63"/>
      <c r="K41" s="111">
        <f>SUM(J42:J43)</f>
        <v>0</v>
      </c>
      <c r="L41" s="105"/>
      <c r="M41" s="112">
        <f>SUM(M42:M43)</f>
        <v>0</v>
      </c>
      <c r="N41" s="113"/>
      <c r="O41" s="114"/>
      <c r="P41" s="114"/>
      <c r="Q41" s="144"/>
      <c r="R41" s="145"/>
      <c r="S41" s="145"/>
      <c r="T41" s="145"/>
      <c r="U41" s="146">
        <f>SUM(T42:T43)</f>
        <v>0</v>
      </c>
    </row>
    <row r="42" spans="1:21" ht="15" customHeight="1">
      <c r="A42" s="36"/>
      <c r="B42" s="64" t="s">
        <v>67</v>
      </c>
      <c r="C42" s="65"/>
      <c r="D42" s="66" t="s">
        <v>68</v>
      </c>
      <c r="E42" s="67"/>
      <c r="F42" s="68"/>
      <c r="G42" s="69" t="s">
        <v>36</v>
      </c>
      <c r="H42" s="70"/>
      <c r="I42" s="70"/>
      <c r="J42" s="70">
        <f t="shared" ref="J42:J48" si="6">SUM(H42*I42)</f>
        <v>0</v>
      </c>
      <c r="K42" s="84"/>
      <c r="L42" s="105"/>
      <c r="M42" s="115"/>
      <c r="N42" s="103"/>
      <c r="O42" s="104"/>
      <c r="P42" s="104"/>
      <c r="Q42" s="147">
        <v>0</v>
      </c>
      <c r="R42" s="147">
        <v>0</v>
      </c>
      <c r="S42" s="147">
        <f t="shared" ref="S42:S48" si="7">+Q42+R42</f>
        <v>0</v>
      </c>
      <c r="T42" s="148">
        <f t="shared" ref="T42:T48" si="8">J42*R42</f>
        <v>0</v>
      </c>
      <c r="U42" s="148"/>
    </row>
    <row r="43" spans="1:21" ht="15" customHeight="1">
      <c r="A43" s="36"/>
      <c r="B43" s="64" t="s">
        <v>69</v>
      </c>
      <c r="C43" s="65"/>
      <c r="D43" s="86" t="s">
        <v>70</v>
      </c>
      <c r="E43" s="86"/>
      <c r="F43" s="78"/>
      <c r="G43" s="78" t="s">
        <v>36</v>
      </c>
      <c r="H43" s="75"/>
      <c r="I43" s="75"/>
      <c r="J43" s="70">
        <f t="shared" si="6"/>
        <v>0</v>
      </c>
      <c r="K43" s="117"/>
      <c r="L43" s="105"/>
      <c r="M43" s="115"/>
      <c r="N43" s="103"/>
      <c r="O43" s="104"/>
      <c r="P43" s="104"/>
      <c r="Q43" s="147">
        <v>0</v>
      </c>
      <c r="R43" s="147">
        <v>0</v>
      </c>
      <c r="S43" s="147">
        <f t="shared" si="7"/>
        <v>0</v>
      </c>
      <c r="T43" s="148">
        <f t="shared" si="8"/>
        <v>0</v>
      </c>
      <c r="U43" s="149"/>
    </row>
    <row r="44" spans="1:21" ht="15" customHeight="1">
      <c r="A44" s="36"/>
      <c r="B44" s="58" t="s">
        <v>71</v>
      </c>
      <c r="C44" s="59" t="s">
        <v>72</v>
      </c>
      <c r="D44" s="61"/>
      <c r="E44" s="87" t="str">
        <f>+$E$20</f>
        <v>DIMENSIÓN ESPESOR MARCAS Y MODELOS</v>
      </c>
      <c r="F44" s="62"/>
      <c r="G44" s="62"/>
      <c r="H44" s="63"/>
      <c r="I44" s="63"/>
      <c r="J44" s="63"/>
      <c r="K44" s="111">
        <f>SUM(J45:J52)</f>
        <v>0</v>
      </c>
      <c r="L44" s="105"/>
      <c r="M44" s="112">
        <f>SUM(M45:M52)</f>
        <v>0</v>
      </c>
      <c r="N44" s="113"/>
      <c r="O44" s="114"/>
      <c r="P44" s="114"/>
      <c r="Q44" s="144"/>
      <c r="R44" s="145"/>
      <c r="S44" s="145"/>
      <c r="T44" s="145"/>
      <c r="U44" s="146">
        <f>SUM(T45:T52)</f>
        <v>0</v>
      </c>
    </row>
    <row r="45" spans="1:21" ht="15" customHeight="1">
      <c r="A45" s="36"/>
      <c r="B45" s="64" t="s">
        <v>73</v>
      </c>
      <c r="C45" s="88" t="s">
        <v>74</v>
      </c>
      <c r="D45" s="66" t="s">
        <v>75</v>
      </c>
      <c r="E45" s="67"/>
      <c r="F45" s="68"/>
      <c r="G45" s="89" t="s">
        <v>54</v>
      </c>
      <c r="H45" s="75"/>
      <c r="I45" s="75"/>
      <c r="J45" s="75">
        <f t="shared" si="6"/>
        <v>0</v>
      </c>
      <c r="K45" s="118"/>
      <c r="L45" s="105"/>
      <c r="M45" s="115"/>
      <c r="N45" s="103"/>
      <c r="O45" s="104"/>
      <c r="P45" s="104"/>
      <c r="Q45" s="147">
        <v>0</v>
      </c>
      <c r="R45" s="147">
        <v>0</v>
      </c>
      <c r="S45" s="147">
        <f t="shared" si="7"/>
        <v>0</v>
      </c>
      <c r="T45" s="148">
        <f t="shared" si="8"/>
        <v>0</v>
      </c>
      <c r="U45" s="148"/>
    </row>
    <row r="46" spans="1:21" ht="15" customHeight="1">
      <c r="A46" s="36"/>
      <c r="B46" s="64" t="s">
        <v>76</v>
      </c>
      <c r="C46" s="88"/>
      <c r="D46" s="66" t="s">
        <v>77</v>
      </c>
      <c r="E46" s="67"/>
      <c r="F46" s="68"/>
      <c r="G46" s="89" t="s">
        <v>54</v>
      </c>
      <c r="H46" s="75"/>
      <c r="I46" s="75"/>
      <c r="J46" s="75">
        <f t="shared" si="6"/>
        <v>0</v>
      </c>
      <c r="K46" s="118"/>
      <c r="L46" s="105"/>
      <c r="M46" s="115"/>
      <c r="N46" s="103"/>
      <c r="O46" s="104"/>
      <c r="P46" s="104"/>
      <c r="Q46" s="147">
        <v>0</v>
      </c>
      <c r="R46" s="147">
        <v>0</v>
      </c>
      <c r="S46" s="147">
        <f t="shared" si="7"/>
        <v>0</v>
      </c>
      <c r="T46" s="148">
        <f t="shared" si="8"/>
        <v>0</v>
      </c>
      <c r="U46" s="149"/>
    </row>
    <row r="47" spans="1:21" ht="15" customHeight="1">
      <c r="A47" s="36"/>
      <c r="B47" s="64" t="s">
        <v>78</v>
      </c>
      <c r="C47" s="65"/>
      <c r="D47" s="76" t="s">
        <v>79</v>
      </c>
      <c r="E47" s="77"/>
      <c r="F47" s="73"/>
      <c r="G47" s="90" t="s">
        <v>54</v>
      </c>
      <c r="H47" s="75"/>
      <c r="I47" s="75"/>
      <c r="J47" s="75">
        <f t="shared" si="6"/>
        <v>0</v>
      </c>
      <c r="K47" s="118"/>
      <c r="L47" s="105"/>
      <c r="M47" s="115"/>
      <c r="N47" s="103"/>
      <c r="O47" s="104"/>
      <c r="P47" s="104"/>
      <c r="Q47" s="147">
        <v>0</v>
      </c>
      <c r="R47" s="147">
        <v>0</v>
      </c>
      <c r="S47" s="147">
        <f t="shared" si="7"/>
        <v>0</v>
      </c>
      <c r="T47" s="148">
        <f t="shared" si="8"/>
        <v>0</v>
      </c>
      <c r="U47" s="150"/>
    </row>
    <row r="48" spans="1:21" ht="15" customHeight="1">
      <c r="A48" s="36"/>
      <c r="B48" s="64" t="s">
        <v>80</v>
      </c>
      <c r="C48" s="65"/>
      <c r="D48" s="76" t="s">
        <v>81</v>
      </c>
      <c r="E48" s="77"/>
      <c r="F48" s="73"/>
      <c r="G48" s="90" t="s">
        <v>54</v>
      </c>
      <c r="H48" s="75"/>
      <c r="I48" s="75"/>
      <c r="J48" s="75">
        <f t="shared" si="6"/>
        <v>0</v>
      </c>
      <c r="K48" s="118"/>
      <c r="L48" s="105"/>
      <c r="M48" s="115"/>
      <c r="N48" s="103"/>
      <c r="O48" s="104"/>
      <c r="P48" s="104"/>
      <c r="Q48" s="147">
        <v>0</v>
      </c>
      <c r="R48" s="147">
        <v>0</v>
      </c>
      <c r="S48" s="147">
        <f t="shared" si="7"/>
        <v>0</v>
      </c>
      <c r="T48" s="148">
        <f t="shared" si="8"/>
        <v>0</v>
      </c>
      <c r="U48" s="150"/>
    </row>
    <row r="49" spans="1:21" ht="15" customHeight="1">
      <c r="A49" s="56"/>
      <c r="B49" s="91" t="s">
        <v>82</v>
      </c>
      <c r="C49" s="80" t="s">
        <v>83</v>
      </c>
      <c r="D49" s="71" t="s">
        <v>84</v>
      </c>
      <c r="E49" s="92"/>
      <c r="F49" s="93"/>
      <c r="G49" s="93"/>
      <c r="H49" s="75"/>
      <c r="I49" s="75"/>
      <c r="J49" s="75"/>
      <c r="K49" s="118"/>
      <c r="L49" s="105"/>
      <c r="M49" s="115"/>
      <c r="N49" s="103"/>
      <c r="O49" s="104"/>
      <c r="P49" s="104"/>
      <c r="Q49" s="147"/>
      <c r="R49" s="147"/>
      <c r="S49" s="147"/>
      <c r="T49" s="148"/>
      <c r="U49" s="148"/>
    </row>
    <row r="50" spans="1:21" ht="15" customHeight="1">
      <c r="A50" s="56"/>
      <c r="B50" s="64" t="s">
        <v>85</v>
      </c>
      <c r="C50" s="65"/>
      <c r="D50" s="94" t="s">
        <v>86</v>
      </c>
      <c r="E50" s="95"/>
      <c r="F50" s="68"/>
      <c r="G50" s="89" t="s">
        <v>54</v>
      </c>
      <c r="H50" s="75"/>
      <c r="I50" s="75"/>
      <c r="J50" s="75">
        <f t="shared" ref="J50:J52" si="9">SUM(H50*I50)</f>
        <v>0</v>
      </c>
      <c r="K50" s="118"/>
      <c r="L50" s="105"/>
      <c r="M50" s="115"/>
      <c r="N50" s="103"/>
      <c r="O50" s="104"/>
      <c r="P50" s="104"/>
      <c r="Q50" s="147">
        <v>0</v>
      </c>
      <c r="R50" s="147">
        <v>0</v>
      </c>
      <c r="S50" s="147">
        <f t="shared" ref="S50:S52" si="10">+Q50+R50</f>
        <v>0</v>
      </c>
      <c r="T50" s="148">
        <f t="shared" ref="T50:T52" si="11">J50*R50</f>
        <v>0</v>
      </c>
      <c r="U50" s="150"/>
    </row>
    <row r="51" spans="1:21" ht="15" customHeight="1">
      <c r="A51" s="56"/>
      <c r="B51" s="64" t="s">
        <v>87</v>
      </c>
      <c r="C51" s="65"/>
      <c r="D51" s="71" t="s">
        <v>88</v>
      </c>
      <c r="E51" s="95"/>
      <c r="F51" s="73"/>
      <c r="G51" s="89" t="s">
        <v>54</v>
      </c>
      <c r="H51" s="75"/>
      <c r="I51" s="75"/>
      <c r="J51" s="75">
        <f t="shared" si="9"/>
        <v>0</v>
      </c>
      <c r="K51" s="118"/>
      <c r="L51" s="105"/>
      <c r="M51" s="115"/>
      <c r="N51" s="103"/>
      <c r="O51" s="104"/>
      <c r="P51" s="104"/>
      <c r="Q51" s="147">
        <v>0</v>
      </c>
      <c r="R51" s="147">
        <v>0</v>
      </c>
      <c r="S51" s="147">
        <f t="shared" si="10"/>
        <v>0</v>
      </c>
      <c r="T51" s="148">
        <f t="shared" si="11"/>
        <v>0</v>
      </c>
      <c r="U51" s="150"/>
    </row>
    <row r="52" spans="1:21" ht="15" customHeight="1">
      <c r="A52" s="36"/>
      <c r="B52" s="64" t="s">
        <v>89</v>
      </c>
      <c r="C52" s="65"/>
      <c r="D52" s="95" t="s">
        <v>90</v>
      </c>
      <c r="E52" s="92"/>
      <c r="F52" s="93"/>
      <c r="G52" s="89" t="s">
        <v>54</v>
      </c>
      <c r="H52" s="75"/>
      <c r="I52" s="75"/>
      <c r="J52" s="75">
        <f t="shared" si="9"/>
        <v>0</v>
      </c>
      <c r="K52" s="118"/>
      <c r="L52" s="105"/>
      <c r="M52" s="115"/>
      <c r="N52" s="103"/>
      <c r="O52" s="104"/>
      <c r="P52" s="104"/>
      <c r="Q52" s="147">
        <v>0</v>
      </c>
      <c r="R52" s="147">
        <v>0</v>
      </c>
      <c r="S52" s="147">
        <f t="shared" si="10"/>
        <v>0</v>
      </c>
      <c r="T52" s="148">
        <f t="shared" si="11"/>
        <v>0</v>
      </c>
      <c r="U52" s="148"/>
    </row>
    <row r="53" spans="1:21" ht="15" customHeight="1">
      <c r="A53" s="36"/>
      <c r="B53" s="58" t="s">
        <v>91</v>
      </c>
      <c r="C53" s="85" t="s">
        <v>92</v>
      </c>
      <c r="D53" s="61"/>
      <c r="E53" s="61"/>
      <c r="F53" s="62"/>
      <c r="G53" s="62"/>
      <c r="H53" s="63"/>
      <c r="I53" s="63"/>
      <c r="J53" s="63"/>
      <c r="K53" s="111">
        <f>SUM(J54:J55)</f>
        <v>0</v>
      </c>
      <c r="L53" s="105"/>
      <c r="M53" s="112">
        <f>SUM(M54:M55)</f>
        <v>0</v>
      </c>
      <c r="N53" s="113"/>
      <c r="O53" s="114"/>
      <c r="P53" s="114"/>
      <c r="Q53" s="144"/>
      <c r="R53" s="145"/>
      <c r="S53" s="145"/>
      <c r="T53" s="145"/>
      <c r="U53" s="146">
        <f>SUM(T54:T55)</f>
        <v>0</v>
      </c>
    </row>
    <row r="54" spans="1:21" ht="15" customHeight="1">
      <c r="A54" s="36"/>
      <c r="B54" s="64" t="s">
        <v>93</v>
      </c>
      <c r="C54" s="65"/>
      <c r="D54" s="66" t="s">
        <v>94</v>
      </c>
      <c r="E54" s="67"/>
      <c r="F54" s="68"/>
      <c r="G54" s="69" t="s">
        <v>54</v>
      </c>
      <c r="H54" s="70"/>
      <c r="I54" s="70"/>
      <c r="J54" s="70">
        <f t="shared" ref="J54:J60" si="12">SUM(H54*I54)</f>
        <v>0</v>
      </c>
      <c r="K54" s="84"/>
      <c r="L54" s="105"/>
      <c r="M54" s="115"/>
      <c r="N54" s="103"/>
      <c r="O54" s="104"/>
      <c r="P54" s="104"/>
      <c r="Q54" s="147">
        <v>0</v>
      </c>
      <c r="R54" s="147">
        <v>0</v>
      </c>
      <c r="S54" s="147">
        <f t="shared" ref="S54:S60" si="13">+Q54+R54</f>
        <v>0</v>
      </c>
      <c r="T54" s="148">
        <f t="shared" ref="T54:T60" si="14">J54*R54</f>
        <v>0</v>
      </c>
      <c r="U54" s="148"/>
    </row>
    <row r="55" spans="1:21" ht="15" customHeight="1">
      <c r="A55" s="36"/>
      <c r="B55" s="64" t="s">
        <v>95</v>
      </c>
      <c r="C55" s="65"/>
      <c r="D55" s="76" t="s">
        <v>96</v>
      </c>
      <c r="E55" s="77"/>
      <c r="F55" s="73"/>
      <c r="G55" s="78" t="s">
        <v>54</v>
      </c>
      <c r="H55" s="75"/>
      <c r="I55" s="75"/>
      <c r="J55" s="75">
        <f t="shared" si="12"/>
        <v>0</v>
      </c>
      <c r="K55" s="116"/>
      <c r="L55" s="105"/>
      <c r="M55" s="115"/>
      <c r="N55" s="103"/>
      <c r="O55" s="104"/>
      <c r="P55" s="104"/>
      <c r="Q55" s="147">
        <v>0</v>
      </c>
      <c r="R55" s="147">
        <v>0</v>
      </c>
      <c r="S55" s="147">
        <f t="shared" si="13"/>
        <v>0</v>
      </c>
      <c r="T55" s="148">
        <f t="shared" si="14"/>
        <v>0</v>
      </c>
      <c r="U55" s="149"/>
    </row>
    <row r="56" spans="1:21" ht="15" customHeight="1">
      <c r="A56" s="36"/>
      <c r="B56" s="58" t="s">
        <v>97</v>
      </c>
      <c r="C56" s="85" t="s">
        <v>98</v>
      </c>
      <c r="D56" s="61"/>
      <c r="E56" s="61"/>
      <c r="F56" s="62"/>
      <c r="G56" s="62"/>
      <c r="H56" s="63"/>
      <c r="I56" s="63"/>
      <c r="J56" s="63"/>
      <c r="K56" s="111">
        <f>SUM(J57:J60)</f>
        <v>0</v>
      </c>
      <c r="L56" s="105"/>
      <c r="M56" s="112">
        <f>SUM(M57:M60)</f>
        <v>0</v>
      </c>
      <c r="N56" s="113"/>
      <c r="O56" s="114"/>
      <c r="P56" s="114"/>
      <c r="Q56" s="144"/>
      <c r="R56" s="145"/>
      <c r="S56" s="145"/>
      <c r="T56" s="145"/>
      <c r="U56" s="146">
        <f>SUM(T57:T60)</f>
        <v>0</v>
      </c>
    </row>
    <row r="57" spans="1:21" ht="15" customHeight="1">
      <c r="A57" s="36"/>
      <c r="B57" s="64" t="s">
        <v>99</v>
      </c>
      <c r="C57" s="65"/>
      <c r="D57" s="94" t="s">
        <v>100</v>
      </c>
      <c r="E57" s="67"/>
      <c r="F57" s="68"/>
      <c r="G57" s="69" t="s">
        <v>54</v>
      </c>
      <c r="H57" s="70"/>
      <c r="I57" s="70"/>
      <c r="J57" s="70">
        <f t="shared" si="12"/>
        <v>0</v>
      </c>
      <c r="K57" s="84"/>
      <c r="L57" s="105"/>
      <c r="M57" s="115"/>
      <c r="N57" s="103"/>
      <c r="O57" s="104"/>
      <c r="P57" s="104"/>
      <c r="Q57" s="147">
        <v>0</v>
      </c>
      <c r="R57" s="147">
        <v>0</v>
      </c>
      <c r="S57" s="147">
        <f t="shared" si="13"/>
        <v>0</v>
      </c>
      <c r="T57" s="148">
        <f t="shared" si="14"/>
        <v>0</v>
      </c>
      <c r="U57" s="149"/>
    </row>
    <row r="58" spans="1:21" ht="15" customHeight="1">
      <c r="A58" s="36"/>
      <c r="B58" s="64" t="s">
        <v>101</v>
      </c>
      <c r="C58" s="65"/>
      <c r="D58" s="76" t="s">
        <v>102</v>
      </c>
      <c r="E58" s="77"/>
      <c r="F58" s="73"/>
      <c r="G58" s="78" t="s">
        <v>54</v>
      </c>
      <c r="H58" s="75"/>
      <c r="I58" s="75"/>
      <c r="J58" s="75">
        <f t="shared" si="12"/>
        <v>0</v>
      </c>
      <c r="K58" s="116"/>
      <c r="L58" s="105"/>
      <c r="M58" s="115"/>
      <c r="N58" s="103"/>
      <c r="O58" s="104"/>
      <c r="P58" s="104"/>
      <c r="Q58" s="147">
        <v>0</v>
      </c>
      <c r="R58" s="147">
        <v>0</v>
      </c>
      <c r="S58" s="147">
        <f t="shared" si="13"/>
        <v>0</v>
      </c>
      <c r="T58" s="148">
        <f t="shared" si="14"/>
        <v>0</v>
      </c>
      <c r="U58" s="149"/>
    </row>
    <row r="59" spans="1:21" ht="15" customHeight="1">
      <c r="A59" s="36"/>
      <c r="B59" s="64" t="s">
        <v>103</v>
      </c>
      <c r="C59" s="65"/>
      <c r="D59" s="71" t="s">
        <v>104</v>
      </c>
      <c r="E59" s="72"/>
      <c r="F59" s="73"/>
      <c r="G59" s="78" t="s">
        <v>54</v>
      </c>
      <c r="H59" s="75"/>
      <c r="I59" s="75"/>
      <c r="J59" s="75">
        <f t="shared" si="12"/>
        <v>0</v>
      </c>
      <c r="K59" s="116"/>
      <c r="L59" s="105"/>
      <c r="M59" s="115"/>
      <c r="N59" s="103"/>
      <c r="O59" s="104"/>
      <c r="P59" s="104"/>
      <c r="Q59" s="147">
        <v>0</v>
      </c>
      <c r="R59" s="147">
        <v>0</v>
      </c>
      <c r="S59" s="147">
        <f t="shared" si="13"/>
        <v>0</v>
      </c>
      <c r="T59" s="148">
        <f t="shared" si="14"/>
        <v>0</v>
      </c>
      <c r="U59" s="149"/>
    </row>
    <row r="60" spans="1:21" ht="15" customHeight="1">
      <c r="A60" s="36"/>
      <c r="B60" s="64" t="s">
        <v>105</v>
      </c>
      <c r="C60" s="65"/>
      <c r="D60" s="71" t="s">
        <v>106</v>
      </c>
      <c r="E60" s="77"/>
      <c r="F60" s="73"/>
      <c r="G60" s="78" t="s">
        <v>54</v>
      </c>
      <c r="H60" s="75"/>
      <c r="I60" s="75"/>
      <c r="J60" s="75">
        <f t="shared" si="12"/>
        <v>0</v>
      </c>
      <c r="K60" s="116"/>
      <c r="L60" s="105"/>
      <c r="M60" s="115"/>
      <c r="N60" s="103"/>
      <c r="O60" s="104"/>
      <c r="P60" s="104"/>
      <c r="Q60" s="147">
        <v>0</v>
      </c>
      <c r="R60" s="147">
        <v>0</v>
      </c>
      <c r="S60" s="147">
        <f t="shared" si="13"/>
        <v>0</v>
      </c>
      <c r="T60" s="148">
        <f t="shared" si="14"/>
        <v>0</v>
      </c>
      <c r="U60" s="149"/>
    </row>
    <row r="61" spans="1:21" ht="15" customHeight="1">
      <c r="A61" s="36"/>
      <c r="B61" s="58" t="s">
        <v>107</v>
      </c>
      <c r="C61" s="85" t="s">
        <v>108</v>
      </c>
      <c r="D61" s="61"/>
      <c r="E61" s="61"/>
      <c r="F61" s="62"/>
      <c r="G61" s="62"/>
      <c r="H61" s="63"/>
      <c r="I61" s="63"/>
      <c r="J61" s="63"/>
      <c r="K61" s="111">
        <f>SUM(J62:J62)</f>
        <v>0</v>
      </c>
      <c r="L61" s="105"/>
      <c r="M61" s="112">
        <f>SUM(M62:M62)</f>
        <v>0</v>
      </c>
      <c r="N61" s="113"/>
      <c r="O61" s="114"/>
      <c r="P61" s="114"/>
      <c r="Q61" s="144"/>
      <c r="R61" s="145"/>
      <c r="S61" s="145"/>
      <c r="T61" s="145"/>
      <c r="U61" s="146">
        <f>SUM(T62)</f>
        <v>0</v>
      </c>
    </row>
    <row r="62" spans="1:21" ht="15" customHeight="1">
      <c r="A62" s="36"/>
      <c r="B62" s="64" t="s">
        <v>109</v>
      </c>
      <c r="C62" s="65" t="s">
        <v>110</v>
      </c>
      <c r="D62" s="76" t="s">
        <v>111</v>
      </c>
      <c r="E62" s="77"/>
      <c r="F62" s="73"/>
      <c r="G62" s="78" t="s">
        <v>54</v>
      </c>
      <c r="H62" s="75"/>
      <c r="I62" s="75"/>
      <c r="J62" s="75">
        <f t="shared" ref="J62:J70" si="15">SUM(H62*I62)</f>
        <v>0</v>
      </c>
      <c r="K62" s="116"/>
      <c r="L62" s="105"/>
      <c r="M62" s="115"/>
      <c r="N62" s="103"/>
      <c r="O62" s="104"/>
      <c r="P62" s="104"/>
      <c r="Q62" s="147">
        <v>0</v>
      </c>
      <c r="R62" s="147">
        <v>0</v>
      </c>
      <c r="S62" s="147">
        <f t="shared" ref="S62:S70" si="16">+Q62+R62</f>
        <v>0</v>
      </c>
      <c r="T62" s="148">
        <f t="shared" ref="T62:T70" si="17">J62*R62</f>
        <v>0</v>
      </c>
      <c r="U62" s="148"/>
    </row>
    <row r="63" spans="1:21" ht="15" customHeight="1">
      <c r="A63" s="36"/>
      <c r="B63" s="58" t="s">
        <v>112</v>
      </c>
      <c r="C63" s="96" t="s">
        <v>113</v>
      </c>
      <c r="D63" s="61"/>
      <c r="E63" s="87" t="str">
        <f>+$E$20</f>
        <v>DIMENSIÓN ESPESOR MARCAS Y MODELOS</v>
      </c>
      <c r="F63" s="62"/>
      <c r="G63" s="62"/>
      <c r="H63" s="63"/>
      <c r="I63" s="63"/>
      <c r="J63" s="63"/>
      <c r="K63" s="111">
        <f>SUM(J64:J77)</f>
        <v>0</v>
      </c>
      <c r="L63" s="105"/>
      <c r="M63" s="112">
        <f>SUM(M64:M77)</f>
        <v>0</v>
      </c>
      <c r="N63" s="113"/>
      <c r="O63" s="114"/>
      <c r="P63" s="114"/>
      <c r="Q63" s="144"/>
      <c r="R63" s="145"/>
      <c r="S63" s="145"/>
      <c r="T63" s="145"/>
      <c r="U63" s="146">
        <f>SUM(T64:T78)</f>
        <v>0</v>
      </c>
    </row>
    <row r="64" spans="1:21" ht="15" customHeight="1">
      <c r="A64" s="36"/>
      <c r="B64" s="97" t="s">
        <v>114</v>
      </c>
      <c r="C64" s="98" t="s">
        <v>115</v>
      </c>
      <c r="D64" s="99" t="s">
        <v>116</v>
      </c>
      <c r="E64" s="99"/>
      <c r="F64" s="78"/>
      <c r="G64" s="78" t="s">
        <v>54</v>
      </c>
      <c r="H64" s="75"/>
      <c r="I64" s="75"/>
      <c r="J64" s="75">
        <f t="shared" si="15"/>
        <v>0</v>
      </c>
      <c r="K64" s="116"/>
      <c r="L64" s="105"/>
      <c r="M64" s="115"/>
      <c r="N64" s="103"/>
      <c r="O64" s="104"/>
      <c r="P64" s="104"/>
      <c r="Q64" s="147">
        <v>0</v>
      </c>
      <c r="R64" s="147">
        <v>0</v>
      </c>
      <c r="S64" s="147">
        <f t="shared" si="16"/>
        <v>0</v>
      </c>
      <c r="T64" s="148">
        <f t="shared" si="17"/>
        <v>0</v>
      </c>
      <c r="U64" s="149"/>
    </row>
    <row r="65" spans="1:21" ht="15" customHeight="1">
      <c r="A65" s="36"/>
      <c r="B65" s="97" t="s">
        <v>117</v>
      </c>
      <c r="C65" s="98" t="s">
        <v>118</v>
      </c>
      <c r="D65" s="95" t="s">
        <v>119</v>
      </c>
      <c r="E65" s="95"/>
      <c r="F65" s="78"/>
      <c r="G65" s="78" t="s">
        <v>54</v>
      </c>
      <c r="H65" s="75"/>
      <c r="I65" s="75"/>
      <c r="J65" s="75">
        <f t="shared" si="15"/>
        <v>0</v>
      </c>
      <c r="K65" s="116"/>
      <c r="L65" s="105"/>
      <c r="M65" s="115"/>
      <c r="N65" s="103"/>
      <c r="O65" s="104"/>
      <c r="P65" s="104"/>
      <c r="Q65" s="147">
        <v>0</v>
      </c>
      <c r="R65" s="147">
        <v>0</v>
      </c>
      <c r="S65" s="147">
        <f t="shared" si="16"/>
        <v>0</v>
      </c>
      <c r="T65" s="148">
        <f t="shared" si="17"/>
        <v>0</v>
      </c>
      <c r="U65" s="149"/>
    </row>
    <row r="66" spans="1:21" ht="15" customHeight="1">
      <c r="A66" s="36"/>
      <c r="B66" s="97" t="s">
        <v>120</v>
      </c>
      <c r="C66" s="151"/>
      <c r="D66" s="71" t="s">
        <v>121</v>
      </c>
      <c r="E66" s="72"/>
      <c r="F66" s="73"/>
      <c r="G66" s="78" t="s">
        <v>54</v>
      </c>
      <c r="H66" s="75"/>
      <c r="I66" s="75"/>
      <c r="J66" s="75">
        <f t="shared" si="15"/>
        <v>0</v>
      </c>
      <c r="K66" s="116"/>
      <c r="L66" s="105"/>
      <c r="M66" s="115"/>
      <c r="N66" s="103"/>
      <c r="O66" s="104"/>
      <c r="P66" s="104"/>
      <c r="Q66" s="147">
        <v>0</v>
      </c>
      <c r="R66" s="147">
        <v>0</v>
      </c>
      <c r="S66" s="147">
        <f t="shared" si="16"/>
        <v>0</v>
      </c>
      <c r="T66" s="148">
        <f t="shared" si="17"/>
        <v>0</v>
      </c>
      <c r="U66" s="149"/>
    </row>
    <row r="67" spans="1:21" ht="15" customHeight="1">
      <c r="A67" s="79"/>
      <c r="B67" s="97" t="s">
        <v>122</v>
      </c>
      <c r="C67" s="98" t="s">
        <v>123</v>
      </c>
      <c r="D67" s="152" t="s">
        <v>124</v>
      </c>
      <c r="E67" s="152"/>
      <c r="F67" s="78"/>
      <c r="G67" s="78" t="s">
        <v>54</v>
      </c>
      <c r="H67" s="75"/>
      <c r="I67" s="75"/>
      <c r="J67" s="75">
        <f t="shared" si="15"/>
        <v>0</v>
      </c>
      <c r="K67" s="116"/>
      <c r="L67" s="105"/>
      <c r="M67" s="115"/>
      <c r="N67" s="103"/>
      <c r="O67" s="104"/>
      <c r="P67" s="104"/>
      <c r="Q67" s="147">
        <v>0</v>
      </c>
      <c r="R67" s="147">
        <v>0</v>
      </c>
      <c r="S67" s="147">
        <f t="shared" si="16"/>
        <v>0</v>
      </c>
      <c r="T67" s="148">
        <f t="shared" si="17"/>
        <v>0</v>
      </c>
      <c r="U67" s="149"/>
    </row>
    <row r="68" spans="1:21" ht="15" customHeight="1">
      <c r="A68" s="79"/>
      <c r="B68" s="97" t="s">
        <v>125</v>
      </c>
      <c r="C68" s="151"/>
      <c r="D68" s="71" t="s">
        <v>126</v>
      </c>
      <c r="E68" s="72"/>
      <c r="F68" s="73"/>
      <c r="G68" s="78" t="s">
        <v>54</v>
      </c>
      <c r="H68" s="75"/>
      <c r="I68" s="75"/>
      <c r="J68" s="75">
        <f t="shared" si="15"/>
        <v>0</v>
      </c>
      <c r="K68" s="116"/>
      <c r="L68" s="105"/>
      <c r="M68" s="115"/>
      <c r="N68" s="103"/>
      <c r="O68" s="104"/>
      <c r="P68" s="104"/>
      <c r="Q68" s="147">
        <v>0</v>
      </c>
      <c r="R68" s="147">
        <v>0</v>
      </c>
      <c r="S68" s="147">
        <f t="shared" si="16"/>
        <v>0</v>
      </c>
      <c r="T68" s="148">
        <f t="shared" si="17"/>
        <v>0</v>
      </c>
      <c r="U68" s="149"/>
    </row>
    <row r="69" spans="1:21" ht="15" customHeight="1">
      <c r="A69" s="79"/>
      <c r="B69" s="97" t="s">
        <v>127</v>
      </c>
      <c r="C69" s="151"/>
      <c r="D69" s="152" t="s">
        <v>128</v>
      </c>
      <c r="E69" s="152"/>
      <c r="F69" s="78"/>
      <c r="G69" s="78" t="s">
        <v>129</v>
      </c>
      <c r="H69" s="75"/>
      <c r="I69" s="75"/>
      <c r="J69" s="75">
        <f t="shared" si="15"/>
        <v>0</v>
      </c>
      <c r="K69" s="116"/>
      <c r="L69" s="105"/>
      <c r="M69" s="115"/>
      <c r="N69" s="103"/>
      <c r="O69" s="104"/>
      <c r="P69" s="104"/>
      <c r="Q69" s="147">
        <v>0</v>
      </c>
      <c r="R69" s="147">
        <v>0</v>
      </c>
      <c r="S69" s="147">
        <f t="shared" si="16"/>
        <v>0</v>
      </c>
      <c r="T69" s="148">
        <f t="shared" si="17"/>
        <v>0</v>
      </c>
      <c r="U69" s="149"/>
    </row>
    <row r="70" spans="1:21" ht="15" customHeight="1">
      <c r="A70" s="79"/>
      <c r="B70" s="97" t="s">
        <v>130</v>
      </c>
      <c r="C70" s="151"/>
      <c r="D70" s="71" t="s">
        <v>131</v>
      </c>
      <c r="E70" s="72"/>
      <c r="F70" s="73"/>
      <c r="G70" s="78" t="s">
        <v>129</v>
      </c>
      <c r="H70" s="75"/>
      <c r="I70" s="75"/>
      <c r="J70" s="75">
        <f t="shared" si="15"/>
        <v>0</v>
      </c>
      <c r="K70" s="116"/>
      <c r="L70" s="105"/>
      <c r="M70" s="115"/>
      <c r="N70" s="103"/>
      <c r="O70" s="104"/>
      <c r="P70" s="104"/>
      <c r="Q70" s="147">
        <v>0</v>
      </c>
      <c r="R70" s="147">
        <v>0</v>
      </c>
      <c r="S70" s="147">
        <f t="shared" si="16"/>
        <v>0</v>
      </c>
      <c r="T70" s="148">
        <f t="shared" si="17"/>
        <v>0</v>
      </c>
      <c r="U70" s="149"/>
    </row>
    <row r="71" spans="1:21" ht="15" customHeight="1">
      <c r="A71" s="79"/>
      <c r="B71" s="97" t="s">
        <v>132</v>
      </c>
      <c r="C71" s="98" t="s">
        <v>133</v>
      </c>
      <c r="D71" s="92"/>
      <c r="E71" s="92"/>
      <c r="F71" s="93"/>
      <c r="G71" s="153"/>
      <c r="H71" s="154"/>
      <c r="I71" s="154"/>
      <c r="J71" s="203"/>
      <c r="K71" s="118"/>
      <c r="L71" s="105"/>
      <c r="M71" s="115"/>
      <c r="N71" s="103"/>
      <c r="O71" s="104"/>
      <c r="P71" s="104"/>
      <c r="Q71" s="147"/>
      <c r="R71" s="147"/>
      <c r="S71" s="147"/>
      <c r="T71" s="148"/>
      <c r="U71" s="150"/>
    </row>
    <row r="72" spans="1:21" ht="15" customHeight="1">
      <c r="A72" s="79"/>
      <c r="B72" s="97" t="s">
        <v>134</v>
      </c>
      <c r="C72" s="151"/>
      <c r="D72" s="92" t="s">
        <v>135</v>
      </c>
      <c r="E72" s="95"/>
      <c r="F72" s="93"/>
      <c r="G72" s="74" t="s">
        <v>54</v>
      </c>
      <c r="H72" s="75"/>
      <c r="I72" s="75"/>
      <c r="J72" s="75">
        <f t="shared" ref="J72:J78" si="18">SUM(H72*I72)</f>
        <v>0</v>
      </c>
      <c r="K72" s="118"/>
      <c r="L72" s="105"/>
      <c r="M72" s="115"/>
      <c r="N72" s="103"/>
      <c r="O72" s="104"/>
      <c r="P72" s="104"/>
      <c r="Q72" s="147">
        <v>0</v>
      </c>
      <c r="R72" s="147">
        <v>0</v>
      </c>
      <c r="S72" s="147">
        <f t="shared" ref="S72:S78" si="19">+Q72+R72</f>
        <v>0</v>
      </c>
      <c r="T72" s="148">
        <f t="shared" ref="T72:T78" si="20">J72*R72</f>
        <v>0</v>
      </c>
      <c r="U72" s="150"/>
    </row>
    <row r="73" spans="1:21" ht="15" customHeight="1">
      <c r="A73" s="79"/>
      <c r="B73" s="155" t="s">
        <v>136</v>
      </c>
      <c r="C73" s="151"/>
      <c r="D73" s="156" t="s">
        <v>137</v>
      </c>
      <c r="E73" s="157"/>
      <c r="F73" s="158"/>
      <c r="G73" s="159" t="s">
        <v>54</v>
      </c>
      <c r="H73" s="84"/>
      <c r="I73" s="84"/>
      <c r="J73" s="84">
        <f t="shared" si="18"/>
        <v>0</v>
      </c>
      <c r="K73" s="118"/>
      <c r="L73" s="105"/>
      <c r="M73" s="115"/>
      <c r="N73" s="103"/>
      <c r="O73" s="104"/>
      <c r="P73" s="104"/>
      <c r="Q73" s="147">
        <v>0</v>
      </c>
      <c r="R73" s="147">
        <v>0</v>
      </c>
      <c r="S73" s="147">
        <f t="shared" si="19"/>
        <v>0</v>
      </c>
      <c r="T73" s="148">
        <f t="shared" si="20"/>
        <v>0</v>
      </c>
      <c r="U73" s="148"/>
    </row>
    <row r="74" spans="1:21" ht="15" customHeight="1">
      <c r="A74" s="79"/>
      <c r="B74" s="97" t="s">
        <v>138</v>
      </c>
      <c r="C74" s="151"/>
      <c r="D74" s="72" t="s">
        <v>139</v>
      </c>
      <c r="E74" s="95"/>
      <c r="F74" s="78"/>
      <c r="G74" s="74" t="s">
        <v>54</v>
      </c>
      <c r="H74" s="75"/>
      <c r="I74" s="75"/>
      <c r="J74" s="75">
        <f t="shared" si="18"/>
        <v>0</v>
      </c>
      <c r="K74" s="118"/>
      <c r="L74" s="105"/>
      <c r="M74" s="115"/>
      <c r="N74" s="103"/>
      <c r="O74" s="104"/>
      <c r="P74" s="104"/>
      <c r="Q74" s="147">
        <v>0</v>
      </c>
      <c r="R74" s="147">
        <v>0</v>
      </c>
      <c r="S74" s="147">
        <f t="shared" si="19"/>
        <v>0</v>
      </c>
      <c r="T74" s="148">
        <f t="shared" si="20"/>
        <v>0</v>
      </c>
      <c r="U74" s="149"/>
    </row>
    <row r="75" spans="1:21" ht="15" customHeight="1">
      <c r="A75" s="79"/>
      <c r="B75" s="97" t="s">
        <v>140</v>
      </c>
      <c r="C75" s="151"/>
      <c r="D75" s="72" t="s">
        <v>141</v>
      </c>
      <c r="E75" s="95"/>
      <c r="F75" s="78"/>
      <c r="G75" s="74" t="s">
        <v>54</v>
      </c>
      <c r="H75" s="75"/>
      <c r="I75" s="75"/>
      <c r="J75" s="75">
        <f t="shared" si="18"/>
        <v>0</v>
      </c>
      <c r="K75" s="118"/>
      <c r="L75" s="105"/>
      <c r="M75" s="115"/>
      <c r="N75" s="103"/>
      <c r="O75" s="104"/>
      <c r="P75" s="104"/>
      <c r="Q75" s="147">
        <v>0</v>
      </c>
      <c r="R75" s="147">
        <v>0</v>
      </c>
      <c r="S75" s="147">
        <f t="shared" si="19"/>
        <v>0</v>
      </c>
      <c r="T75" s="148">
        <f t="shared" si="20"/>
        <v>0</v>
      </c>
      <c r="U75" s="149"/>
    </row>
    <row r="76" spans="1:21" ht="15" customHeight="1">
      <c r="A76" s="160"/>
      <c r="B76" s="97" t="s">
        <v>142</v>
      </c>
      <c r="C76" s="98" t="s">
        <v>143</v>
      </c>
      <c r="D76" s="72" t="s">
        <v>144</v>
      </c>
      <c r="E76" s="95"/>
      <c r="F76" s="78"/>
      <c r="G76" s="74" t="s">
        <v>54</v>
      </c>
      <c r="H76" s="75"/>
      <c r="I76" s="75"/>
      <c r="J76" s="75">
        <f t="shared" si="18"/>
        <v>0</v>
      </c>
      <c r="K76" s="118"/>
      <c r="L76" s="105"/>
      <c r="M76" s="115"/>
      <c r="N76" s="103"/>
      <c r="O76" s="104"/>
      <c r="P76" s="104"/>
      <c r="Q76" s="147">
        <v>0</v>
      </c>
      <c r="R76" s="147">
        <v>0</v>
      </c>
      <c r="S76" s="147">
        <f t="shared" si="19"/>
        <v>0</v>
      </c>
      <c r="T76" s="148">
        <f t="shared" si="20"/>
        <v>0</v>
      </c>
      <c r="U76" s="149"/>
    </row>
    <row r="77" spans="1:21" ht="15" customHeight="1">
      <c r="A77" s="160"/>
      <c r="B77" s="97" t="s">
        <v>145</v>
      </c>
      <c r="C77" s="161"/>
      <c r="D77" s="72" t="s">
        <v>146</v>
      </c>
      <c r="E77" s="95"/>
      <c r="F77" s="78"/>
      <c r="G77" s="74" t="s">
        <v>54</v>
      </c>
      <c r="H77" s="75"/>
      <c r="I77" s="75"/>
      <c r="J77" s="75">
        <f t="shared" si="18"/>
        <v>0</v>
      </c>
      <c r="K77" s="118"/>
      <c r="L77" s="105"/>
      <c r="M77" s="115"/>
      <c r="N77" s="103"/>
      <c r="O77" s="104"/>
      <c r="P77" s="104"/>
      <c r="Q77" s="147">
        <v>0</v>
      </c>
      <c r="R77" s="147">
        <v>0</v>
      </c>
      <c r="S77" s="147">
        <f t="shared" si="19"/>
        <v>0</v>
      </c>
      <c r="T77" s="148">
        <f t="shared" si="20"/>
        <v>0</v>
      </c>
      <c r="U77" s="149"/>
    </row>
    <row r="78" spans="1:21" ht="15" customHeight="1">
      <c r="A78" s="160"/>
      <c r="B78" s="64" t="s">
        <v>147</v>
      </c>
      <c r="C78" s="161" t="s">
        <v>148</v>
      </c>
      <c r="D78" s="95" t="s">
        <v>149</v>
      </c>
      <c r="E78" s="95"/>
      <c r="F78" s="78"/>
      <c r="G78" s="74" t="s">
        <v>150</v>
      </c>
      <c r="H78" s="75"/>
      <c r="I78" s="75"/>
      <c r="J78" s="75">
        <f t="shared" si="18"/>
        <v>0</v>
      </c>
      <c r="K78" s="118"/>
      <c r="L78" s="105"/>
      <c r="M78" s="115"/>
      <c r="N78" s="103"/>
      <c r="O78" s="104"/>
      <c r="P78" s="104"/>
      <c r="Q78" s="147">
        <v>0</v>
      </c>
      <c r="R78" s="147">
        <v>0</v>
      </c>
      <c r="S78" s="147">
        <f t="shared" si="19"/>
        <v>0</v>
      </c>
      <c r="T78" s="148">
        <f t="shared" si="20"/>
        <v>0</v>
      </c>
      <c r="U78" s="149"/>
    </row>
    <row r="79" spans="1:21" ht="15" customHeight="1">
      <c r="A79" s="36"/>
      <c r="B79" s="58" t="s">
        <v>151</v>
      </c>
      <c r="C79" s="162" t="s">
        <v>152</v>
      </c>
      <c r="D79" s="61"/>
      <c r="E79" s="87" t="str">
        <f>+$E$20</f>
        <v>DIMENSIÓN ESPESOR MARCAS Y MODELOS</v>
      </c>
      <c r="F79" s="62"/>
      <c r="G79" s="62"/>
      <c r="H79" s="63"/>
      <c r="I79" s="63"/>
      <c r="J79" s="63"/>
      <c r="K79" s="111">
        <f>SUM(J80:J84)</f>
        <v>0</v>
      </c>
      <c r="L79" s="105"/>
      <c r="M79" s="112">
        <f>SUM(M80:M84)</f>
        <v>0</v>
      </c>
      <c r="N79" s="113"/>
      <c r="O79" s="114"/>
      <c r="P79" s="114"/>
      <c r="Q79" s="144"/>
      <c r="R79" s="145"/>
      <c r="S79" s="145"/>
      <c r="T79" s="145"/>
      <c r="U79" s="146">
        <f>SUM(T80:T84)</f>
        <v>0</v>
      </c>
    </row>
    <row r="80" spans="1:21" ht="15" customHeight="1">
      <c r="A80" s="36"/>
      <c r="B80" s="64" t="s">
        <v>153</v>
      </c>
      <c r="C80" s="163"/>
      <c r="D80" s="152" t="s">
        <v>154</v>
      </c>
      <c r="E80" s="152"/>
      <c r="F80" s="69"/>
      <c r="G80" s="69" t="s">
        <v>54</v>
      </c>
      <c r="H80" s="70"/>
      <c r="I80" s="70"/>
      <c r="J80" s="70">
        <f t="shared" ref="J80:J84" si="21">SUM(H80*I80)</f>
        <v>0</v>
      </c>
      <c r="K80" s="84"/>
      <c r="L80" s="105"/>
      <c r="M80" s="115"/>
      <c r="N80" s="103"/>
      <c r="O80" s="104"/>
      <c r="P80" s="104"/>
      <c r="Q80" s="147">
        <v>0</v>
      </c>
      <c r="R80" s="147">
        <v>0</v>
      </c>
      <c r="S80" s="147">
        <f t="shared" ref="S80:S84" si="22">+Q80+R80</f>
        <v>0</v>
      </c>
      <c r="T80" s="148">
        <f t="shared" ref="T80:T84" si="23">J80*R80</f>
        <v>0</v>
      </c>
      <c r="U80" s="148"/>
    </row>
    <row r="81" spans="1:21" ht="15" customHeight="1">
      <c r="A81" s="36"/>
      <c r="B81" s="64" t="s">
        <v>155</v>
      </c>
      <c r="C81" s="65"/>
      <c r="D81" s="71" t="s">
        <v>156</v>
      </c>
      <c r="E81" s="72"/>
      <c r="F81" s="73"/>
      <c r="G81" s="78" t="s">
        <v>54</v>
      </c>
      <c r="H81" s="75"/>
      <c r="I81" s="75"/>
      <c r="J81" s="75">
        <f t="shared" si="21"/>
        <v>0</v>
      </c>
      <c r="K81" s="116"/>
      <c r="L81" s="105"/>
      <c r="M81" s="115"/>
      <c r="N81" s="103"/>
      <c r="O81" s="104"/>
      <c r="P81" s="104"/>
      <c r="Q81" s="147">
        <v>0</v>
      </c>
      <c r="R81" s="147">
        <v>0</v>
      </c>
      <c r="S81" s="147">
        <f t="shared" si="22"/>
        <v>0</v>
      </c>
      <c r="T81" s="148">
        <f t="shared" si="23"/>
        <v>0</v>
      </c>
      <c r="U81" s="149"/>
    </row>
    <row r="82" spans="1:21" ht="15" customHeight="1">
      <c r="A82" s="36"/>
      <c r="B82" s="64" t="s">
        <v>157</v>
      </c>
      <c r="C82" s="163"/>
      <c r="D82" s="71" t="s">
        <v>158</v>
      </c>
      <c r="E82" s="152"/>
      <c r="F82" s="78"/>
      <c r="G82" s="78" t="s">
        <v>54</v>
      </c>
      <c r="H82" s="75"/>
      <c r="I82" s="75"/>
      <c r="J82" s="75">
        <f t="shared" si="21"/>
        <v>0</v>
      </c>
      <c r="K82" s="116"/>
      <c r="L82" s="105"/>
      <c r="M82" s="115"/>
      <c r="N82" s="103"/>
      <c r="O82" s="104"/>
      <c r="P82" s="104"/>
      <c r="Q82" s="147">
        <v>0</v>
      </c>
      <c r="R82" s="147">
        <v>0</v>
      </c>
      <c r="S82" s="147">
        <f t="shared" si="22"/>
        <v>0</v>
      </c>
      <c r="T82" s="148">
        <f t="shared" si="23"/>
        <v>0</v>
      </c>
      <c r="U82" s="149"/>
    </row>
    <row r="83" spans="1:21" ht="15" customHeight="1">
      <c r="A83" s="36"/>
      <c r="B83" s="64" t="s">
        <v>159</v>
      </c>
      <c r="C83" s="65"/>
      <c r="D83" s="71" t="s">
        <v>160</v>
      </c>
      <c r="E83" s="72"/>
      <c r="F83" s="73"/>
      <c r="G83" s="78" t="s">
        <v>54</v>
      </c>
      <c r="H83" s="75"/>
      <c r="I83" s="75"/>
      <c r="J83" s="75">
        <f t="shared" si="21"/>
        <v>0</v>
      </c>
      <c r="K83" s="116"/>
      <c r="L83" s="105"/>
      <c r="M83" s="115"/>
      <c r="N83" s="103"/>
      <c r="O83" s="104"/>
      <c r="P83" s="104"/>
      <c r="Q83" s="147">
        <v>0</v>
      </c>
      <c r="R83" s="147">
        <v>0</v>
      </c>
      <c r="S83" s="147">
        <f t="shared" si="22"/>
        <v>0</v>
      </c>
      <c r="T83" s="148">
        <f t="shared" si="23"/>
        <v>0</v>
      </c>
      <c r="U83" s="149"/>
    </row>
    <row r="84" spans="1:21" ht="15" customHeight="1">
      <c r="A84" s="36"/>
      <c r="B84" s="64" t="s">
        <v>161</v>
      </c>
      <c r="C84" s="163"/>
      <c r="D84" s="71" t="s">
        <v>162</v>
      </c>
      <c r="E84" s="152"/>
      <c r="F84" s="78"/>
      <c r="G84" s="78" t="s">
        <v>54</v>
      </c>
      <c r="H84" s="75"/>
      <c r="I84" s="75"/>
      <c r="J84" s="75">
        <f t="shared" si="21"/>
        <v>0</v>
      </c>
      <c r="K84" s="116"/>
      <c r="L84" s="105"/>
      <c r="M84" s="115"/>
      <c r="N84" s="103"/>
      <c r="O84" s="104"/>
      <c r="P84" s="104"/>
      <c r="Q84" s="147">
        <v>0</v>
      </c>
      <c r="R84" s="147">
        <v>0</v>
      </c>
      <c r="S84" s="147">
        <f t="shared" si="22"/>
        <v>0</v>
      </c>
      <c r="T84" s="148">
        <f t="shared" si="23"/>
        <v>0</v>
      </c>
      <c r="U84" s="149"/>
    </row>
    <row r="85" spans="1:21" ht="15" customHeight="1">
      <c r="A85" s="36"/>
      <c r="B85" s="58" t="s">
        <v>163</v>
      </c>
      <c r="C85" s="59" t="s">
        <v>164</v>
      </c>
      <c r="D85" s="61"/>
      <c r="E85" s="61"/>
      <c r="F85" s="62"/>
      <c r="G85" s="62"/>
      <c r="H85" s="63"/>
      <c r="I85" s="63"/>
      <c r="J85" s="63"/>
      <c r="K85" s="111">
        <f>SUM(J86:J88)</f>
        <v>0</v>
      </c>
      <c r="L85" s="105"/>
      <c r="M85" s="112">
        <f>SUM(M86:M88)</f>
        <v>0</v>
      </c>
      <c r="N85" s="113"/>
      <c r="O85" s="114"/>
      <c r="P85" s="114"/>
      <c r="Q85" s="144"/>
      <c r="R85" s="145"/>
      <c r="S85" s="145"/>
      <c r="T85" s="145"/>
      <c r="U85" s="146">
        <f>SUM(T86:T88)</f>
        <v>0</v>
      </c>
    </row>
    <row r="86" spans="1:21" ht="15" customHeight="1">
      <c r="A86" s="36"/>
      <c r="B86" s="64" t="s">
        <v>165</v>
      </c>
      <c r="C86" s="164" t="s">
        <v>166</v>
      </c>
      <c r="D86" s="95" t="s">
        <v>167</v>
      </c>
      <c r="E86" s="86"/>
      <c r="F86" s="78"/>
      <c r="G86" s="74" t="s">
        <v>54</v>
      </c>
      <c r="H86" s="75"/>
      <c r="I86" s="75"/>
      <c r="J86" s="75">
        <f t="shared" ref="J86:J88" si="24">SUM(H86*I86)</f>
        <v>0</v>
      </c>
      <c r="K86" s="116"/>
      <c r="L86" s="105"/>
      <c r="M86" s="115"/>
      <c r="N86" s="103"/>
      <c r="O86" s="104"/>
      <c r="P86" s="104"/>
      <c r="Q86" s="147">
        <v>0</v>
      </c>
      <c r="R86" s="147">
        <v>0</v>
      </c>
      <c r="S86" s="147">
        <f t="shared" ref="S86:S88" si="25">+Q86+R86</f>
        <v>0</v>
      </c>
      <c r="T86" s="148">
        <f t="shared" ref="T86:T88" si="26">J86*R86</f>
        <v>0</v>
      </c>
      <c r="U86" s="148"/>
    </row>
    <row r="87" spans="1:21" ht="15" customHeight="1">
      <c r="A87" s="36"/>
      <c r="B87" s="64" t="s">
        <v>168</v>
      </c>
      <c r="C87" s="165"/>
      <c r="D87" s="95" t="s">
        <v>169</v>
      </c>
      <c r="E87" s="86"/>
      <c r="F87" s="78"/>
      <c r="G87" s="74" t="s">
        <v>54</v>
      </c>
      <c r="H87" s="75"/>
      <c r="I87" s="75"/>
      <c r="J87" s="75">
        <f t="shared" si="24"/>
        <v>0</v>
      </c>
      <c r="K87" s="116"/>
      <c r="L87" s="105"/>
      <c r="M87" s="115"/>
      <c r="N87" s="103"/>
      <c r="O87" s="104"/>
      <c r="P87" s="104"/>
      <c r="Q87" s="147">
        <v>0</v>
      </c>
      <c r="R87" s="147">
        <v>0</v>
      </c>
      <c r="S87" s="147">
        <f t="shared" si="25"/>
        <v>0</v>
      </c>
      <c r="T87" s="148">
        <f t="shared" si="26"/>
        <v>0</v>
      </c>
      <c r="U87" s="149"/>
    </row>
    <row r="88" spans="1:21" ht="15" customHeight="1">
      <c r="A88" s="36"/>
      <c r="B88" s="64" t="s">
        <v>170</v>
      </c>
      <c r="C88" s="164" t="s">
        <v>171</v>
      </c>
      <c r="D88" s="86" t="s">
        <v>172</v>
      </c>
      <c r="E88" s="86"/>
      <c r="F88" s="78"/>
      <c r="G88" s="74" t="s">
        <v>150</v>
      </c>
      <c r="H88" s="75"/>
      <c r="I88" s="75"/>
      <c r="J88" s="75">
        <f t="shared" si="24"/>
        <v>0</v>
      </c>
      <c r="K88" s="116"/>
      <c r="L88" s="105"/>
      <c r="M88" s="115"/>
      <c r="N88" s="103"/>
      <c r="O88" s="104"/>
      <c r="P88" s="104"/>
      <c r="Q88" s="147">
        <v>0</v>
      </c>
      <c r="R88" s="147">
        <v>0</v>
      </c>
      <c r="S88" s="147">
        <f t="shared" si="25"/>
        <v>0</v>
      </c>
      <c r="T88" s="148">
        <f t="shared" si="26"/>
        <v>0</v>
      </c>
      <c r="U88" s="149"/>
    </row>
    <row r="89" spans="1:21" ht="15" customHeight="1">
      <c r="A89" s="36"/>
      <c r="B89" s="58" t="s">
        <v>173</v>
      </c>
      <c r="C89" s="85" t="s">
        <v>174</v>
      </c>
      <c r="D89" s="166"/>
      <c r="E89" s="167" t="str">
        <f>+$E$20</f>
        <v>DIMENSIÓN ESPESOR MARCAS Y MODELOS</v>
      </c>
      <c r="F89" s="168"/>
      <c r="G89" s="168"/>
      <c r="H89" s="169"/>
      <c r="I89" s="169"/>
      <c r="J89" s="169"/>
      <c r="K89" s="111">
        <f>SUM(J90:J95)</f>
        <v>0</v>
      </c>
      <c r="L89" s="105"/>
      <c r="M89" s="112">
        <f>SUM(M90:M95)</f>
        <v>0</v>
      </c>
      <c r="N89" s="113"/>
      <c r="O89" s="114"/>
      <c r="P89" s="114"/>
      <c r="Q89" s="144"/>
      <c r="R89" s="145"/>
      <c r="S89" s="145"/>
      <c r="T89" s="145"/>
      <c r="U89" s="146">
        <f>SUM(T90:T95)</f>
        <v>0</v>
      </c>
    </row>
    <row r="90" spans="1:21" ht="15" customHeight="1">
      <c r="A90" s="36"/>
      <c r="B90" s="91" t="s">
        <v>175</v>
      </c>
      <c r="C90" s="170" t="s">
        <v>176</v>
      </c>
      <c r="D90" s="171"/>
      <c r="E90" s="171"/>
      <c r="F90" s="93"/>
      <c r="G90" s="93"/>
      <c r="H90" s="154"/>
      <c r="I90" s="154"/>
      <c r="J90" s="203"/>
      <c r="K90" s="118"/>
      <c r="L90" s="105"/>
      <c r="M90" s="115"/>
      <c r="N90" s="103"/>
      <c r="O90" s="104"/>
      <c r="P90" s="104"/>
      <c r="Q90" s="147">
        <v>0</v>
      </c>
      <c r="R90" s="147">
        <v>0</v>
      </c>
      <c r="S90" s="147">
        <f t="shared" ref="S90:S95" si="27">+Q90+R90</f>
        <v>0</v>
      </c>
      <c r="T90" s="148">
        <f t="shared" ref="T90:T95" si="28">J90*R90</f>
        <v>0</v>
      </c>
      <c r="U90" s="148"/>
    </row>
    <row r="91" spans="1:21" ht="15" customHeight="1">
      <c r="A91" s="36"/>
      <c r="B91" s="64" t="s">
        <v>177</v>
      </c>
      <c r="C91" s="172"/>
      <c r="D91" s="66" t="s">
        <v>178</v>
      </c>
      <c r="E91" s="67"/>
      <c r="F91" s="68"/>
      <c r="G91" s="69" t="s">
        <v>54</v>
      </c>
      <c r="H91" s="70"/>
      <c r="I91" s="70"/>
      <c r="J91" s="70">
        <f t="shared" ref="J91:J95" si="29">SUM(H91*I91)</f>
        <v>0</v>
      </c>
      <c r="K91" s="116"/>
      <c r="L91" s="105"/>
      <c r="M91" s="115"/>
      <c r="N91" s="103"/>
      <c r="O91" s="104"/>
      <c r="P91" s="104"/>
      <c r="Q91" s="147">
        <v>0</v>
      </c>
      <c r="R91" s="147">
        <v>0</v>
      </c>
      <c r="S91" s="147">
        <f t="shared" si="27"/>
        <v>0</v>
      </c>
      <c r="T91" s="148">
        <f t="shared" si="28"/>
        <v>0</v>
      </c>
      <c r="U91" s="149"/>
    </row>
    <row r="92" spans="1:21" ht="15" customHeight="1">
      <c r="A92" s="36"/>
      <c r="B92" s="64" t="s">
        <v>179</v>
      </c>
      <c r="C92" s="172"/>
      <c r="D92" s="173" t="s">
        <v>180</v>
      </c>
      <c r="E92" s="77"/>
      <c r="F92" s="73"/>
      <c r="G92" s="78" t="s">
        <v>47</v>
      </c>
      <c r="H92" s="75"/>
      <c r="I92" s="75"/>
      <c r="J92" s="75">
        <f t="shared" si="29"/>
        <v>0</v>
      </c>
      <c r="K92" s="116"/>
      <c r="L92" s="105"/>
      <c r="M92" s="115"/>
      <c r="N92" s="103"/>
      <c r="O92" s="104"/>
      <c r="P92" s="104"/>
      <c r="Q92" s="147">
        <v>0</v>
      </c>
      <c r="R92" s="147">
        <v>0</v>
      </c>
      <c r="S92" s="147">
        <f t="shared" si="27"/>
        <v>0</v>
      </c>
      <c r="T92" s="148">
        <f t="shared" si="28"/>
        <v>0</v>
      </c>
      <c r="U92" s="149"/>
    </row>
    <row r="93" spans="1:21" ht="15" customHeight="1">
      <c r="A93" s="36"/>
      <c r="B93" s="64" t="s">
        <v>181</v>
      </c>
      <c r="C93" s="172"/>
      <c r="D93" s="174" t="s">
        <v>182</v>
      </c>
      <c r="E93" s="77"/>
      <c r="F93" s="73"/>
      <c r="G93" s="78"/>
      <c r="H93" s="75"/>
      <c r="I93" s="75"/>
      <c r="J93" s="75"/>
      <c r="K93" s="116"/>
      <c r="L93" s="105"/>
      <c r="M93" s="115"/>
      <c r="N93" s="103"/>
      <c r="O93" s="104"/>
      <c r="P93" s="104"/>
      <c r="Q93" s="147">
        <v>0</v>
      </c>
      <c r="R93" s="147">
        <v>0</v>
      </c>
      <c r="S93" s="147">
        <f t="shared" si="27"/>
        <v>0</v>
      </c>
      <c r="T93" s="148">
        <f t="shared" si="28"/>
        <v>0</v>
      </c>
      <c r="U93" s="149"/>
    </row>
    <row r="94" spans="1:21" ht="15" customHeight="1">
      <c r="A94" s="36"/>
      <c r="B94" s="64" t="s">
        <v>183</v>
      </c>
      <c r="C94" s="88"/>
      <c r="D94" s="76" t="s">
        <v>184</v>
      </c>
      <c r="E94" s="77"/>
      <c r="F94" s="73"/>
      <c r="G94" s="78" t="s">
        <v>54</v>
      </c>
      <c r="H94" s="75"/>
      <c r="I94" s="75"/>
      <c r="J94" s="75">
        <f t="shared" si="29"/>
        <v>0</v>
      </c>
      <c r="K94" s="116"/>
      <c r="L94" s="105"/>
      <c r="M94" s="115"/>
      <c r="N94" s="103"/>
      <c r="O94" s="104"/>
      <c r="P94" s="104"/>
      <c r="Q94" s="147">
        <v>0</v>
      </c>
      <c r="R94" s="147">
        <v>0</v>
      </c>
      <c r="S94" s="147">
        <f t="shared" si="27"/>
        <v>0</v>
      </c>
      <c r="T94" s="148">
        <f t="shared" si="28"/>
        <v>0</v>
      </c>
      <c r="U94" s="149"/>
    </row>
    <row r="95" spans="1:21" ht="15" customHeight="1">
      <c r="A95" s="36"/>
      <c r="B95" s="64" t="s">
        <v>185</v>
      </c>
      <c r="C95" s="165"/>
      <c r="D95" s="76" t="s">
        <v>186</v>
      </c>
      <c r="E95" s="77"/>
      <c r="F95" s="73"/>
      <c r="G95" s="78" t="s">
        <v>54</v>
      </c>
      <c r="H95" s="75"/>
      <c r="I95" s="75"/>
      <c r="J95" s="75">
        <f t="shared" si="29"/>
        <v>0</v>
      </c>
      <c r="K95" s="116"/>
      <c r="L95" s="105"/>
      <c r="M95" s="115"/>
      <c r="N95" s="103"/>
      <c r="O95" s="104"/>
      <c r="P95" s="104"/>
      <c r="Q95" s="147">
        <v>0</v>
      </c>
      <c r="R95" s="147">
        <v>0</v>
      </c>
      <c r="S95" s="147">
        <f t="shared" si="27"/>
        <v>0</v>
      </c>
      <c r="T95" s="148">
        <f t="shared" si="28"/>
        <v>0</v>
      </c>
      <c r="U95" s="149"/>
    </row>
    <row r="96" spans="1:21" ht="15" customHeight="1">
      <c r="A96" s="36"/>
      <c r="B96" s="58" t="s">
        <v>187</v>
      </c>
      <c r="C96" s="85" t="s">
        <v>188</v>
      </c>
      <c r="D96" s="61"/>
      <c r="E96" s="87" t="str">
        <f>+$E$20</f>
        <v>DIMENSIÓN ESPESOR MARCAS Y MODELOS</v>
      </c>
      <c r="F96" s="62"/>
      <c r="G96" s="62"/>
      <c r="H96" s="63"/>
      <c r="I96" s="63"/>
      <c r="J96" s="63"/>
      <c r="K96" s="111">
        <f>SUM(J97:J99)</f>
        <v>0</v>
      </c>
      <c r="L96" s="105"/>
      <c r="M96" s="112">
        <f>SUM(M97:M99)</f>
        <v>0</v>
      </c>
      <c r="N96" s="113"/>
      <c r="O96" s="114"/>
      <c r="P96" s="114"/>
      <c r="Q96" s="144"/>
      <c r="R96" s="145"/>
      <c r="S96" s="145"/>
      <c r="T96" s="145"/>
      <c r="U96" s="146">
        <f>SUM(T97:T99)</f>
        <v>0</v>
      </c>
    </row>
    <row r="97" spans="1:21" ht="15" customHeight="1">
      <c r="A97" s="36"/>
      <c r="B97" s="64" t="s">
        <v>189</v>
      </c>
      <c r="C97" s="175" t="s">
        <v>190</v>
      </c>
      <c r="D97" s="76"/>
      <c r="E97" s="171"/>
      <c r="F97" s="93"/>
      <c r="G97" s="93"/>
      <c r="H97" s="154"/>
      <c r="I97" s="154"/>
      <c r="J97" s="203"/>
      <c r="K97" s="116"/>
      <c r="L97" s="105"/>
      <c r="M97" s="115"/>
      <c r="N97" s="103"/>
      <c r="O97" s="104"/>
      <c r="P97" s="104"/>
      <c r="Q97" s="147">
        <v>0</v>
      </c>
      <c r="R97" s="147">
        <v>0</v>
      </c>
      <c r="S97" s="147">
        <f t="shared" ref="S97:S99" si="30">+Q97+R97</f>
        <v>0</v>
      </c>
      <c r="T97" s="148">
        <f t="shared" ref="T97:T99" si="31">J97*R97</f>
        <v>0</v>
      </c>
      <c r="U97" s="148"/>
    </row>
    <row r="98" spans="1:21" ht="15" customHeight="1">
      <c r="A98" s="36"/>
      <c r="B98" s="64" t="s">
        <v>191</v>
      </c>
      <c r="C98" s="65"/>
      <c r="D98" s="86" t="s">
        <v>192</v>
      </c>
      <c r="E98" s="86"/>
      <c r="F98" s="78"/>
      <c r="G98" s="78" t="s">
        <v>54</v>
      </c>
      <c r="H98" s="75"/>
      <c r="I98" s="75"/>
      <c r="J98" s="75">
        <f t="shared" ref="J98:J103" si="32">SUM(H98*I98)</f>
        <v>0</v>
      </c>
      <c r="K98" s="118"/>
      <c r="L98" s="105"/>
      <c r="M98" s="115"/>
      <c r="N98" s="103"/>
      <c r="O98" s="104"/>
      <c r="P98" s="104"/>
      <c r="Q98" s="147">
        <v>0</v>
      </c>
      <c r="R98" s="147">
        <v>0</v>
      </c>
      <c r="S98" s="147">
        <f t="shared" si="30"/>
        <v>0</v>
      </c>
      <c r="T98" s="148">
        <f t="shared" si="31"/>
        <v>0</v>
      </c>
      <c r="U98" s="149"/>
    </row>
    <row r="99" spans="1:21" ht="15" customHeight="1">
      <c r="A99" s="36"/>
      <c r="B99" s="64" t="s">
        <v>193</v>
      </c>
      <c r="C99" s="65"/>
      <c r="D99" s="86" t="s">
        <v>194</v>
      </c>
      <c r="E99" s="86"/>
      <c r="F99" s="78"/>
      <c r="G99" s="78" t="s">
        <v>54</v>
      </c>
      <c r="H99" s="75"/>
      <c r="I99" s="75"/>
      <c r="J99" s="75">
        <f t="shared" si="32"/>
        <v>0</v>
      </c>
      <c r="K99" s="118"/>
      <c r="L99" s="105"/>
      <c r="M99" s="115"/>
      <c r="N99" s="103"/>
      <c r="O99" s="104"/>
      <c r="P99" s="104"/>
      <c r="Q99" s="147">
        <v>0</v>
      </c>
      <c r="R99" s="147">
        <v>0</v>
      </c>
      <c r="S99" s="147">
        <f t="shared" si="30"/>
        <v>0</v>
      </c>
      <c r="T99" s="148">
        <f t="shared" si="31"/>
        <v>0</v>
      </c>
      <c r="U99" s="149"/>
    </row>
    <row r="100" spans="1:21" ht="15" customHeight="1">
      <c r="A100" s="36"/>
      <c r="B100" s="58" t="s">
        <v>195</v>
      </c>
      <c r="C100" s="85" t="s">
        <v>196</v>
      </c>
      <c r="D100" s="61"/>
      <c r="E100" s="87" t="str">
        <f>+$E$20</f>
        <v>DIMENSIÓN ESPESOR MARCAS Y MODELOS</v>
      </c>
      <c r="F100" s="62"/>
      <c r="G100" s="62"/>
      <c r="H100" s="63"/>
      <c r="I100" s="63"/>
      <c r="J100" s="63"/>
      <c r="K100" s="111">
        <f>SUM(J101:J103)</f>
        <v>0</v>
      </c>
      <c r="L100" s="105"/>
      <c r="M100" s="112">
        <f>SUM(M101:M103)</f>
        <v>0</v>
      </c>
      <c r="N100" s="113"/>
      <c r="O100" s="114"/>
      <c r="P100" s="114"/>
      <c r="Q100" s="144"/>
      <c r="R100" s="145"/>
      <c r="S100" s="145"/>
      <c r="T100" s="145"/>
      <c r="U100" s="146">
        <f>SUM(T101:T103)</f>
        <v>0</v>
      </c>
    </row>
    <row r="101" spans="1:21" ht="15" customHeight="1">
      <c r="A101" s="36"/>
      <c r="B101" s="176" t="s">
        <v>197</v>
      </c>
      <c r="C101" s="163"/>
      <c r="D101" s="86" t="s">
        <v>198</v>
      </c>
      <c r="E101" s="86"/>
      <c r="F101" s="78"/>
      <c r="G101" s="78" t="s">
        <v>54</v>
      </c>
      <c r="H101" s="75"/>
      <c r="I101" s="75"/>
      <c r="J101" s="75">
        <f t="shared" si="32"/>
        <v>0</v>
      </c>
      <c r="K101" s="116"/>
      <c r="L101" s="105"/>
      <c r="M101" s="115"/>
      <c r="N101" s="103"/>
      <c r="O101" s="104"/>
      <c r="P101" s="104"/>
      <c r="Q101" s="147">
        <v>0</v>
      </c>
      <c r="R101" s="147">
        <v>0</v>
      </c>
      <c r="S101" s="147">
        <f t="shared" ref="S101:S103" si="33">+Q101+R101</f>
        <v>0</v>
      </c>
      <c r="T101" s="148">
        <f t="shared" ref="T101:T103" si="34">J101*R101</f>
        <v>0</v>
      </c>
      <c r="U101" s="148"/>
    </row>
    <row r="102" spans="1:21" ht="15" customHeight="1">
      <c r="A102" s="36"/>
      <c r="B102" s="176" t="s">
        <v>199</v>
      </c>
      <c r="C102" s="65"/>
      <c r="D102" s="177" t="s">
        <v>200</v>
      </c>
      <c r="E102" s="177"/>
      <c r="F102" s="83"/>
      <c r="G102" s="83" t="s">
        <v>54</v>
      </c>
      <c r="H102" s="84"/>
      <c r="I102" s="84"/>
      <c r="J102" s="84">
        <f t="shared" si="32"/>
        <v>0</v>
      </c>
      <c r="K102" s="70"/>
      <c r="L102" s="105"/>
      <c r="M102" s="115"/>
      <c r="N102" s="103"/>
      <c r="O102" s="104"/>
      <c r="P102" s="104"/>
      <c r="Q102" s="147">
        <v>0</v>
      </c>
      <c r="R102" s="147">
        <v>0</v>
      </c>
      <c r="S102" s="147">
        <f t="shared" si="33"/>
        <v>0</v>
      </c>
      <c r="T102" s="148">
        <f t="shared" si="34"/>
        <v>0</v>
      </c>
      <c r="U102" s="149"/>
    </row>
    <row r="103" spans="1:21" ht="15" customHeight="1">
      <c r="A103" s="36"/>
      <c r="B103" s="176" t="s">
        <v>201</v>
      </c>
      <c r="C103" s="65"/>
      <c r="D103" s="86" t="s">
        <v>202</v>
      </c>
      <c r="E103" s="86"/>
      <c r="F103" s="78"/>
      <c r="G103" s="78" t="s">
        <v>54</v>
      </c>
      <c r="H103" s="75"/>
      <c r="I103" s="75"/>
      <c r="J103" s="84">
        <f t="shared" si="32"/>
        <v>0</v>
      </c>
      <c r="K103" s="204"/>
      <c r="L103" s="105"/>
      <c r="M103" s="115"/>
      <c r="N103" s="103"/>
      <c r="O103" s="104"/>
      <c r="P103" s="104"/>
      <c r="Q103" s="147">
        <v>0</v>
      </c>
      <c r="R103" s="147">
        <v>0</v>
      </c>
      <c r="S103" s="147">
        <f t="shared" si="33"/>
        <v>0</v>
      </c>
      <c r="T103" s="148">
        <f t="shared" si="34"/>
        <v>0</v>
      </c>
      <c r="U103" s="149"/>
    </row>
    <row r="104" spans="1:21" ht="15" customHeight="1">
      <c r="A104" s="36"/>
      <c r="B104" s="178" t="s">
        <v>203</v>
      </c>
      <c r="C104" s="59" t="s">
        <v>204</v>
      </c>
      <c r="D104" s="61"/>
      <c r="E104" s="87"/>
      <c r="F104" s="62"/>
      <c r="G104" s="62"/>
      <c r="H104" s="63"/>
      <c r="I104" s="63"/>
      <c r="J104" s="63"/>
      <c r="K104" s="111">
        <f>SUM(J105:J111)</f>
        <v>0</v>
      </c>
      <c r="L104" s="105"/>
      <c r="M104" s="112">
        <f>SUM(M105:M111)</f>
        <v>0</v>
      </c>
      <c r="N104" s="113"/>
      <c r="O104" s="114"/>
      <c r="P104" s="114"/>
      <c r="Q104" s="144"/>
      <c r="R104" s="145"/>
      <c r="S104" s="145"/>
      <c r="T104" s="145"/>
      <c r="U104" s="146">
        <f>SUM(T105:T111)</f>
        <v>0</v>
      </c>
    </row>
    <row r="105" spans="1:21" ht="15" customHeight="1">
      <c r="A105" s="36"/>
      <c r="B105" s="64" t="s">
        <v>205</v>
      </c>
      <c r="C105" s="179" t="s">
        <v>206</v>
      </c>
      <c r="D105" s="17"/>
      <c r="E105" s="180"/>
      <c r="F105" s="181"/>
      <c r="G105" s="181"/>
      <c r="H105" s="182"/>
      <c r="I105" s="182"/>
      <c r="J105" s="204"/>
      <c r="K105" s="118"/>
      <c r="L105" s="105"/>
      <c r="M105" s="115"/>
      <c r="N105" s="103"/>
      <c r="O105" s="104"/>
      <c r="P105" s="104"/>
      <c r="Q105" s="147">
        <v>0</v>
      </c>
      <c r="R105" s="147">
        <v>0</v>
      </c>
      <c r="S105" s="147">
        <f t="shared" ref="S105:S111" si="35">+Q105+R105</f>
        <v>0</v>
      </c>
      <c r="T105" s="148">
        <f t="shared" ref="T105:T111" si="36">J105*R105</f>
        <v>0</v>
      </c>
      <c r="U105" s="149"/>
    </row>
    <row r="106" spans="1:21" ht="15" customHeight="1">
      <c r="A106" s="36"/>
      <c r="B106" s="64" t="s">
        <v>207</v>
      </c>
      <c r="C106" s="151"/>
      <c r="D106" s="183" t="s">
        <v>208</v>
      </c>
      <c r="E106" s="184"/>
      <c r="F106" s="68"/>
      <c r="G106" s="69" t="s">
        <v>54</v>
      </c>
      <c r="H106" s="70"/>
      <c r="I106" s="70"/>
      <c r="J106" s="70">
        <f t="shared" ref="J106:J111" si="37">SUM(H106*I106)</f>
        <v>0</v>
      </c>
      <c r="K106" s="116"/>
      <c r="L106" s="105"/>
      <c r="M106" s="115"/>
      <c r="N106" s="103"/>
      <c r="O106" s="104"/>
      <c r="P106" s="104"/>
      <c r="Q106" s="147">
        <v>0</v>
      </c>
      <c r="R106" s="147">
        <v>0</v>
      </c>
      <c r="S106" s="147">
        <f t="shared" si="35"/>
        <v>0</v>
      </c>
      <c r="T106" s="148">
        <f t="shared" si="36"/>
        <v>0</v>
      </c>
      <c r="U106" s="149"/>
    </row>
    <row r="107" spans="1:21" ht="15" customHeight="1">
      <c r="A107" s="36"/>
      <c r="B107" s="64" t="s">
        <v>209</v>
      </c>
      <c r="C107" s="151"/>
      <c r="D107" s="71" t="s">
        <v>210</v>
      </c>
      <c r="E107" s="72"/>
      <c r="F107" s="73"/>
      <c r="G107" s="78" t="s">
        <v>54</v>
      </c>
      <c r="H107" s="75"/>
      <c r="I107" s="75"/>
      <c r="J107" s="75">
        <f t="shared" si="37"/>
        <v>0</v>
      </c>
      <c r="K107" s="116"/>
      <c r="L107" s="105"/>
      <c r="M107" s="115"/>
      <c r="N107" s="103"/>
      <c r="O107" s="104"/>
      <c r="P107" s="104"/>
      <c r="Q107" s="147">
        <v>0</v>
      </c>
      <c r="R107" s="147">
        <v>0</v>
      </c>
      <c r="S107" s="147">
        <f t="shared" si="35"/>
        <v>0</v>
      </c>
      <c r="T107" s="148">
        <f t="shared" si="36"/>
        <v>0</v>
      </c>
      <c r="U107" s="149"/>
    </row>
    <row r="108" spans="1:21" ht="15" customHeight="1">
      <c r="A108" s="36"/>
      <c r="B108" s="64" t="s">
        <v>211</v>
      </c>
      <c r="C108" s="161"/>
      <c r="D108" s="71" t="s">
        <v>212</v>
      </c>
      <c r="E108" s="72"/>
      <c r="F108" s="73"/>
      <c r="G108" s="74" t="s">
        <v>54</v>
      </c>
      <c r="H108" s="75"/>
      <c r="I108" s="75"/>
      <c r="J108" s="75">
        <f t="shared" si="37"/>
        <v>0</v>
      </c>
      <c r="K108" s="116"/>
      <c r="L108" s="105"/>
      <c r="M108" s="115"/>
      <c r="N108" s="103"/>
      <c r="O108" s="104"/>
      <c r="P108" s="104"/>
      <c r="Q108" s="147">
        <v>0</v>
      </c>
      <c r="R108" s="147">
        <v>0</v>
      </c>
      <c r="S108" s="147">
        <f t="shared" si="35"/>
        <v>0</v>
      </c>
      <c r="T108" s="148">
        <f t="shared" si="36"/>
        <v>0</v>
      </c>
      <c r="U108" s="149"/>
    </row>
    <row r="109" spans="1:21" ht="15" customHeight="1">
      <c r="A109" s="36"/>
      <c r="B109" s="64" t="s">
        <v>213</v>
      </c>
      <c r="C109" s="65"/>
      <c r="D109" s="76" t="s">
        <v>214</v>
      </c>
      <c r="E109" s="77"/>
      <c r="F109" s="73"/>
      <c r="G109" s="78" t="s">
        <v>54</v>
      </c>
      <c r="H109" s="75"/>
      <c r="I109" s="75"/>
      <c r="J109" s="75">
        <f t="shared" si="37"/>
        <v>0</v>
      </c>
      <c r="K109" s="116"/>
      <c r="L109" s="105"/>
      <c r="M109" s="115"/>
      <c r="N109" s="103"/>
      <c r="O109" s="104"/>
      <c r="P109" s="104"/>
      <c r="Q109" s="147">
        <v>0</v>
      </c>
      <c r="R109" s="147">
        <v>0</v>
      </c>
      <c r="S109" s="147">
        <f t="shared" si="35"/>
        <v>0</v>
      </c>
      <c r="T109" s="148">
        <f t="shared" si="36"/>
        <v>0</v>
      </c>
      <c r="U109" s="149"/>
    </row>
    <row r="110" spans="1:21" ht="15" customHeight="1">
      <c r="A110" s="36"/>
      <c r="B110" s="64" t="s">
        <v>215</v>
      </c>
      <c r="C110" s="65"/>
      <c r="D110" s="71" t="s">
        <v>216</v>
      </c>
      <c r="E110" s="72"/>
      <c r="F110" s="73"/>
      <c r="G110" s="78" t="s">
        <v>217</v>
      </c>
      <c r="H110" s="75"/>
      <c r="I110" s="75"/>
      <c r="J110" s="75">
        <f t="shared" si="37"/>
        <v>0</v>
      </c>
      <c r="K110" s="116"/>
      <c r="L110" s="105"/>
      <c r="M110" s="115"/>
      <c r="N110" s="103"/>
      <c r="O110" s="104"/>
      <c r="P110" s="104"/>
      <c r="Q110" s="147">
        <v>0</v>
      </c>
      <c r="R110" s="147">
        <v>0</v>
      </c>
      <c r="S110" s="147">
        <f t="shared" si="35"/>
        <v>0</v>
      </c>
      <c r="T110" s="148">
        <f t="shared" si="36"/>
        <v>0</v>
      </c>
      <c r="U110" s="149"/>
    </row>
    <row r="111" spans="1:21" ht="15" customHeight="1">
      <c r="A111" s="36"/>
      <c r="B111" s="64" t="s">
        <v>218</v>
      </c>
      <c r="C111" s="65"/>
      <c r="D111" s="76" t="s">
        <v>219</v>
      </c>
      <c r="E111" s="77"/>
      <c r="F111" s="73"/>
      <c r="G111" s="78" t="s">
        <v>36</v>
      </c>
      <c r="H111" s="75"/>
      <c r="I111" s="75"/>
      <c r="J111" s="75">
        <f t="shared" si="37"/>
        <v>0</v>
      </c>
      <c r="K111" s="116"/>
      <c r="L111" s="105"/>
      <c r="M111" s="115"/>
      <c r="N111" s="103"/>
      <c r="O111" s="104"/>
      <c r="P111" s="104"/>
      <c r="Q111" s="147">
        <v>0</v>
      </c>
      <c r="R111" s="147">
        <v>0</v>
      </c>
      <c r="S111" s="147">
        <f t="shared" si="35"/>
        <v>0</v>
      </c>
      <c r="T111" s="148">
        <f t="shared" si="36"/>
        <v>0</v>
      </c>
      <c r="U111" s="149"/>
    </row>
    <row r="112" spans="1:21" ht="15" customHeight="1">
      <c r="A112" s="36"/>
      <c r="B112" s="58" t="s">
        <v>220</v>
      </c>
      <c r="C112" s="85" t="s">
        <v>221</v>
      </c>
      <c r="D112" s="61"/>
      <c r="E112" s="61"/>
      <c r="F112" s="62"/>
      <c r="G112" s="62"/>
      <c r="H112" s="63"/>
      <c r="I112" s="63"/>
      <c r="J112" s="63"/>
      <c r="K112" s="111">
        <f>SUM(J113:J115)</f>
        <v>0</v>
      </c>
      <c r="L112" s="105"/>
      <c r="M112" s="112">
        <f>SUM(M113:M115)</f>
        <v>0</v>
      </c>
      <c r="N112" s="113"/>
      <c r="O112" s="114"/>
      <c r="P112" s="114"/>
      <c r="Q112" s="144"/>
      <c r="R112" s="145"/>
      <c r="S112" s="145"/>
      <c r="T112" s="145"/>
      <c r="U112" s="146">
        <f>SUM(T113:T115)</f>
        <v>0</v>
      </c>
    </row>
    <row r="113" spans="1:21" ht="15" customHeight="1">
      <c r="A113" s="36"/>
      <c r="B113" s="64" t="s">
        <v>222</v>
      </c>
      <c r="C113" s="65"/>
      <c r="D113" s="94" t="s">
        <v>223</v>
      </c>
      <c r="E113" s="184"/>
      <c r="F113" s="68"/>
      <c r="G113" s="69" t="s">
        <v>36</v>
      </c>
      <c r="H113" s="70"/>
      <c r="I113" s="70"/>
      <c r="J113" s="70">
        <f t="shared" ref="J113:J115" si="38">SUM(H113*I113)</f>
        <v>0</v>
      </c>
      <c r="K113" s="84"/>
      <c r="L113" s="105"/>
      <c r="M113" s="115"/>
      <c r="N113" s="103"/>
      <c r="O113" s="104"/>
      <c r="P113" s="104"/>
      <c r="Q113" s="147">
        <v>0</v>
      </c>
      <c r="R113" s="147">
        <v>0</v>
      </c>
      <c r="S113" s="147">
        <f t="shared" ref="S113:S115" si="39">+Q113+R113</f>
        <v>0</v>
      </c>
      <c r="T113" s="148">
        <f t="shared" ref="T113:T115" si="40">J113*R113</f>
        <v>0</v>
      </c>
      <c r="U113" s="148"/>
    </row>
    <row r="114" spans="1:21" ht="15" customHeight="1">
      <c r="A114" s="36"/>
      <c r="B114" s="64" t="s">
        <v>224</v>
      </c>
      <c r="C114" s="65"/>
      <c r="D114" s="71" t="s">
        <v>225</v>
      </c>
      <c r="E114" s="72"/>
      <c r="F114" s="73"/>
      <c r="G114" s="78" t="s">
        <v>36</v>
      </c>
      <c r="H114" s="75"/>
      <c r="I114" s="75"/>
      <c r="J114" s="75">
        <f t="shared" si="38"/>
        <v>0</v>
      </c>
      <c r="K114" s="116"/>
      <c r="L114" s="105"/>
      <c r="M114" s="115"/>
      <c r="N114" s="103"/>
      <c r="O114" s="104"/>
      <c r="P114" s="104"/>
      <c r="Q114" s="147">
        <v>0</v>
      </c>
      <c r="R114" s="147">
        <v>0</v>
      </c>
      <c r="S114" s="147">
        <f t="shared" si="39"/>
        <v>0</v>
      </c>
      <c r="T114" s="148">
        <f t="shared" si="40"/>
        <v>0</v>
      </c>
      <c r="U114" s="149"/>
    </row>
    <row r="115" spans="1:21" ht="15" customHeight="1">
      <c r="A115" s="36"/>
      <c r="B115" s="64" t="s">
        <v>226</v>
      </c>
      <c r="C115" s="65"/>
      <c r="D115" s="76" t="s">
        <v>227</v>
      </c>
      <c r="E115" s="77"/>
      <c r="F115" s="73"/>
      <c r="G115" s="78" t="s">
        <v>36</v>
      </c>
      <c r="H115" s="75"/>
      <c r="I115" s="75"/>
      <c r="J115" s="75">
        <f t="shared" si="38"/>
        <v>0</v>
      </c>
      <c r="K115" s="116"/>
      <c r="L115" s="105"/>
      <c r="M115" s="115"/>
      <c r="N115" s="103"/>
      <c r="O115" s="104"/>
      <c r="P115" s="104"/>
      <c r="Q115" s="147">
        <v>0</v>
      </c>
      <c r="R115" s="147">
        <v>0</v>
      </c>
      <c r="S115" s="147">
        <f t="shared" si="39"/>
        <v>0</v>
      </c>
      <c r="T115" s="148">
        <f t="shared" si="40"/>
        <v>0</v>
      </c>
      <c r="U115" s="148"/>
    </row>
    <row r="116" spans="1:21" ht="15" customHeight="1">
      <c r="A116" s="36"/>
      <c r="B116" s="185" t="s">
        <v>31</v>
      </c>
      <c r="C116" s="186" t="s">
        <v>228</v>
      </c>
      <c r="D116" s="187"/>
      <c r="E116" s="187"/>
      <c r="F116" s="188" t="s">
        <v>229</v>
      </c>
      <c r="G116" s="187"/>
      <c r="H116" s="189"/>
      <c r="I116" s="189"/>
      <c r="J116" s="189"/>
      <c r="K116" s="205">
        <f>SUM(K26:K115)</f>
        <v>0</v>
      </c>
      <c r="L116" s="105"/>
      <c r="M116" s="206">
        <f>M112+M104+M100+M96+M89+M85+M79+M63+M61+M56+M53+M44+M41+M31+M26</f>
        <v>0</v>
      </c>
      <c r="N116" s="113"/>
      <c r="O116" s="114"/>
      <c r="P116" s="114"/>
      <c r="Q116" s="207"/>
      <c r="R116" s="208"/>
      <c r="S116" s="208"/>
      <c r="T116" s="208"/>
      <c r="U116" s="209">
        <f>U112+U104+U100+U96+U89+U85+U79+U63+U61+U56+U53+U44+U41+U31+U26</f>
        <v>0</v>
      </c>
    </row>
    <row r="117" spans="1:21" ht="15" customHeight="1">
      <c r="A117" s="56"/>
      <c r="B117" s="190"/>
      <c r="C117" s="65"/>
      <c r="D117" s="56"/>
      <c r="E117" s="56"/>
      <c r="F117" s="190"/>
      <c r="G117" s="190"/>
      <c r="H117" s="191"/>
      <c r="I117" s="191"/>
      <c r="J117" s="191"/>
      <c r="K117" s="191"/>
      <c r="L117" s="105"/>
      <c r="N117" s="106"/>
      <c r="O117" s="104"/>
      <c r="P117" s="104"/>
    </row>
    <row r="118" spans="1:21" ht="15" customHeight="1">
      <c r="A118" s="36"/>
      <c r="B118" s="192" t="s">
        <v>230</v>
      </c>
      <c r="C118" s="193" t="s">
        <v>231</v>
      </c>
      <c r="D118" s="194"/>
      <c r="E118" s="194"/>
      <c r="F118" s="54"/>
      <c r="G118" s="194"/>
      <c r="H118" s="195"/>
      <c r="I118" s="195"/>
      <c r="J118" s="195"/>
      <c r="K118" s="195"/>
      <c r="L118" s="195"/>
      <c r="M118" s="110"/>
      <c r="N118" s="103"/>
      <c r="O118" s="104"/>
      <c r="P118" s="104"/>
      <c r="Q118" s="141"/>
      <c r="R118" s="142"/>
      <c r="S118" s="142"/>
      <c r="T118" s="142"/>
      <c r="U118" s="143"/>
    </row>
    <row r="119" spans="1:21" ht="15" customHeight="1">
      <c r="A119" s="56"/>
      <c r="B119" s="49"/>
      <c r="C119" s="50"/>
      <c r="D119" s="196"/>
      <c r="E119" s="196"/>
      <c r="F119" s="49"/>
      <c r="G119" s="196"/>
      <c r="H119" s="197"/>
      <c r="I119" s="197"/>
      <c r="J119" s="197"/>
      <c r="K119" s="197"/>
      <c r="N119" s="106"/>
      <c r="O119" s="104"/>
      <c r="P119" s="104"/>
    </row>
    <row r="120" spans="1:21" ht="15" customHeight="1">
      <c r="A120" s="36"/>
      <c r="B120" s="58" t="s">
        <v>33</v>
      </c>
      <c r="C120" s="85" t="s">
        <v>232</v>
      </c>
      <c r="D120" s="61"/>
      <c r="E120" s="87" t="str">
        <f>+$E$20</f>
        <v>DIMENSIÓN ESPESOR MARCAS Y MODELOS</v>
      </c>
      <c r="F120" s="62"/>
      <c r="G120" s="62"/>
      <c r="H120" s="63"/>
      <c r="I120" s="63"/>
      <c r="J120" s="63"/>
      <c r="K120" s="111">
        <f>SUM(J121:J124)</f>
        <v>0</v>
      </c>
      <c r="L120" s="105"/>
      <c r="M120" s="112">
        <f>SUM(M121:M124)</f>
        <v>0</v>
      </c>
      <c r="N120" s="113"/>
      <c r="O120" s="114"/>
      <c r="P120" s="114"/>
      <c r="Q120" s="144"/>
      <c r="R120" s="145"/>
      <c r="S120" s="145"/>
      <c r="T120" s="145"/>
      <c r="U120" s="146">
        <f>SUM(T121:T124)</f>
        <v>0</v>
      </c>
    </row>
    <row r="121" spans="1:21" ht="15" customHeight="1">
      <c r="A121" s="56"/>
      <c r="B121" s="64" t="s">
        <v>37</v>
      </c>
      <c r="C121" s="198" t="s">
        <v>233</v>
      </c>
      <c r="D121" s="95" t="s">
        <v>234</v>
      </c>
      <c r="E121" s="95"/>
      <c r="F121" s="78"/>
      <c r="G121" s="74" t="s">
        <v>217</v>
      </c>
      <c r="H121" s="75"/>
      <c r="I121" s="75"/>
      <c r="J121" s="75">
        <f t="shared" ref="J121:J124" si="41">SUM(H121*I121)</f>
        <v>0</v>
      </c>
      <c r="K121" s="116"/>
      <c r="L121" s="105"/>
      <c r="M121" s="115"/>
      <c r="N121" s="103"/>
      <c r="O121" s="104"/>
      <c r="P121" s="104"/>
      <c r="Q121" s="147">
        <v>0</v>
      </c>
      <c r="R121" s="147">
        <v>0</v>
      </c>
      <c r="S121" s="147">
        <f t="shared" ref="S121:S124" si="42">+Q121+R121</f>
        <v>0</v>
      </c>
      <c r="T121" s="148">
        <f t="shared" ref="T121:T124" si="43">J121*R121</f>
        <v>0</v>
      </c>
      <c r="U121" s="148"/>
    </row>
    <row r="122" spans="1:21" ht="15" customHeight="1">
      <c r="A122" s="56"/>
      <c r="B122" s="64" t="s">
        <v>39</v>
      </c>
      <c r="C122" s="163"/>
      <c r="D122" s="95" t="s">
        <v>235</v>
      </c>
      <c r="E122" s="95"/>
      <c r="F122" s="78"/>
      <c r="G122" s="74" t="s">
        <v>217</v>
      </c>
      <c r="H122" s="75"/>
      <c r="I122" s="75"/>
      <c r="J122" s="75">
        <f t="shared" si="41"/>
        <v>0</v>
      </c>
      <c r="K122" s="116"/>
      <c r="L122" s="105"/>
      <c r="M122" s="115"/>
      <c r="N122" s="103"/>
      <c r="O122" s="104"/>
      <c r="P122" s="104"/>
      <c r="Q122" s="147">
        <v>0</v>
      </c>
      <c r="R122" s="147">
        <v>0</v>
      </c>
      <c r="S122" s="147">
        <f t="shared" si="42"/>
        <v>0</v>
      </c>
      <c r="T122" s="148">
        <f t="shared" si="43"/>
        <v>0</v>
      </c>
      <c r="U122" s="149"/>
    </row>
    <row r="123" spans="1:21" ht="15" customHeight="1">
      <c r="A123" s="56"/>
      <c r="B123" s="64" t="s">
        <v>236</v>
      </c>
      <c r="C123" s="163"/>
      <c r="D123" s="95" t="s">
        <v>237</v>
      </c>
      <c r="E123" s="95"/>
      <c r="F123" s="78"/>
      <c r="G123" s="74" t="s">
        <v>217</v>
      </c>
      <c r="H123" s="75"/>
      <c r="I123" s="75"/>
      <c r="J123" s="75">
        <f t="shared" si="41"/>
        <v>0</v>
      </c>
      <c r="K123" s="116"/>
      <c r="L123" s="105"/>
      <c r="M123" s="115"/>
      <c r="N123" s="103"/>
      <c r="O123" s="104"/>
      <c r="P123" s="104"/>
      <c r="Q123" s="147">
        <v>0</v>
      </c>
      <c r="R123" s="147">
        <v>0</v>
      </c>
      <c r="S123" s="147">
        <f t="shared" si="42"/>
        <v>0</v>
      </c>
      <c r="T123" s="148">
        <f t="shared" si="43"/>
        <v>0</v>
      </c>
      <c r="U123" s="149"/>
    </row>
    <row r="124" spans="1:21" ht="15" customHeight="1">
      <c r="A124" s="56"/>
      <c r="B124" s="64" t="s">
        <v>238</v>
      </c>
      <c r="C124" s="163"/>
      <c r="D124" s="95" t="s">
        <v>239</v>
      </c>
      <c r="E124" s="95"/>
      <c r="F124" s="78"/>
      <c r="G124" s="74" t="s">
        <v>217</v>
      </c>
      <c r="H124" s="75"/>
      <c r="I124" s="75"/>
      <c r="J124" s="75">
        <f t="shared" si="41"/>
        <v>0</v>
      </c>
      <c r="K124" s="116"/>
      <c r="L124" s="105"/>
      <c r="M124" s="115"/>
      <c r="N124" s="103"/>
      <c r="O124" s="104"/>
      <c r="P124" s="104"/>
      <c r="Q124" s="147">
        <v>0</v>
      </c>
      <c r="R124" s="147">
        <v>0</v>
      </c>
      <c r="S124" s="147">
        <f t="shared" si="42"/>
        <v>0</v>
      </c>
      <c r="T124" s="148">
        <f t="shared" si="43"/>
        <v>0</v>
      </c>
      <c r="U124" s="149"/>
    </row>
    <row r="125" spans="1:21" ht="15" customHeight="1">
      <c r="A125" s="36"/>
      <c r="B125" s="58" t="s">
        <v>43</v>
      </c>
      <c r="C125" s="60" t="s">
        <v>240</v>
      </c>
      <c r="D125" s="60"/>
      <c r="E125" s="87">
        <f>+$E$22</f>
        <v>0</v>
      </c>
      <c r="F125" s="62"/>
      <c r="G125" s="62"/>
      <c r="H125" s="63"/>
      <c r="I125" s="63"/>
      <c r="J125" s="63"/>
      <c r="K125" s="111">
        <f>SUM(J126:J166)</f>
        <v>0</v>
      </c>
      <c r="L125" s="105"/>
      <c r="M125" s="112">
        <f>SUM(M126:M166)</f>
        <v>0</v>
      </c>
      <c r="N125" s="113"/>
      <c r="O125" s="114"/>
      <c r="P125" s="114"/>
      <c r="Q125" s="144"/>
      <c r="R125" s="145"/>
      <c r="S125" s="145"/>
      <c r="T125" s="145"/>
      <c r="U125" s="146">
        <f>SUM(T126:T166)</f>
        <v>0</v>
      </c>
    </row>
    <row r="126" spans="1:21" ht="15" customHeight="1">
      <c r="A126" s="56"/>
      <c r="B126" s="199" t="s">
        <v>45</v>
      </c>
      <c r="C126" s="198" t="s">
        <v>241</v>
      </c>
      <c r="D126" s="200"/>
      <c r="E126" s="201"/>
      <c r="F126" s="181"/>
      <c r="G126" s="181"/>
      <c r="H126" s="182"/>
      <c r="I126" s="182"/>
      <c r="J126" s="204"/>
      <c r="K126" s="84"/>
      <c r="L126" s="105"/>
      <c r="M126" s="115"/>
      <c r="N126" s="103"/>
      <c r="O126" s="104"/>
      <c r="P126" s="104"/>
      <c r="Q126" s="147"/>
      <c r="R126" s="147"/>
      <c r="S126" s="147"/>
      <c r="T126" s="148"/>
      <c r="U126" s="148"/>
    </row>
    <row r="127" spans="1:21" ht="15" customHeight="1">
      <c r="A127" s="36"/>
      <c r="B127" s="202" t="s">
        <v>242</v>
      </c>
      <c r="C127" s="163"/>
      <c r="D127" s="86" t="s">
        <v>243</v>
      </c>
      <c r="E127" s="86"/>
      <c r="F127" s="78"/>
      <c r="G127" s="78" t="s">
        <v>150</v>
      </c>
      <c r="H127" s="75"/>
      <c r="I127" s="75"/>
      <c r="J127" s="75">
        <f t="shared" ref="J127:J137" si="44">SUM(H127*I127)</f>
        <v>0</v>
      </c>
      <c r="K127" s="116"/>
      <c r="L127" s="105"/>
      <c r="M127" s="115"/>
      <c r="N127" s="103"/>
      <c r="O127" s="104"/>
      <c r="P127" s="104"/>
      <c r="Q127" s="147">
        <v>0</v>
      </c>
      <c r="R127" s="147">
        <v>0</v>
      </c>
      <c r="S127" s="147">
        <f t="shared" ref="S127:S141" si="45">+Q127+R127</f>
        <v>0</v>
      </c>
      <c r="T127" s="148">
        <f t="shared" ref="T127:T141" si="46">J127*R127</f>
        <v>0</v>
      </c>
      <c r="U127" s="149"/>
    </row>
    <row r="128" spans="1:21" ht="15" customHeight="1">
      <c r="A128" s="36"/>
      <c r="B128" s="202" t="s">
        <v>244</v>
      </c>
      <c r="C128" s="163"/>
      <c r="D128" s="86" t="s">
        <v>245</v>
      </c>
      <c r="E128" s="86"/>
      <c r="F128" s="78"/>
      <c r="G128" s="78" t="s">
        <v>217</v>
      </c>
      <c r="H128" s="75"/>
      <c r="I128" s="75"/>
      <c r="J128" s="75">
        <f t="shared" si="44"/>
        <v>0</v>
      </c>
      <c r="K128" s="116"/>
      <c r="L128" s="105"/>
      <c r="M128" s="115"/>
      <c r="N128" s="103"/>
      <c r="O128" s="104"/>
      <c r="P128" s="104"/>
      <c r="Q128" s="147">
        <v>0</v>
      </c>
      <c r="R128" s="147">
        <v>0</v>
      </c>
      <c r="S128" s="147">
        <f t="shared" si="45"/>
        <v>0</v>
      </c>
      <c r="T128" s="148">
        <f t="shared" si="46"/>
        <v>0</v>
      </c>
      <c r="U128" s="149"/>
    </row>
    <row r="129" spans="1:21" ht="15" customHeight="1">
      <c r="A129" s="36"/>
      <c r="B129" s="202" t="s">
        <v>246</v>
      </c>
      <c r="C129" s="163"/>
      <c r="D129" s="86" t="s">
        <v>247</v>
      </c>
      <c r="E129" s="86"/>
      <c r="F129" s="78"/>
      <c r="G129" s="78" t="s">
        <v>217</v>
      </c>
      <c r="H129" s="75"/>
      <c r="I129" s="75"/>
      <c r="J129" s="75">
        <f t="shared" si="44"/>
        <v>0</v>
      </c>
      <c r="K129" s="116"/>
      <c r="L129" s="105"/>
      <c r="M129" s="115"/>
      <c r="N129" s="103"/>
      <c r="O129" s="104"/>
      <c r="P129" s="104"/>
      <c r="Q129" s="147">
        <v>0</v>
      </c>
      <c r="R129" s="147">
        <v>0</v>
      </c>
      <c r="S129" s="147">
        <f t="shared" si="45"/>
        <v>0</v>
      </c>
      <c r="T129" s="148">
        <f t="shared" si="46"/>
        <v>0</v>
      </c>
      <c r="U129" s="149"/>
    </row>
    <row r="130" spans="1:21" ht="15" customHeight="1">
      <c r="A130" s="36"/>
      <c r="B130" s="202" t="s">
        <v>248</v>
      </c>
      <c r="C130" s="163"/>
      <c r="D130" s="210" t="s">
        <v>249</v>
      </c>
      <c r="E130" s="210"/>
      <c r="F130" s="78"/>
      <c r="G130" s="74" t="s">
        <v>250</v>
      </c>
      <c r="H130" s="75"/>
      <c r="I130" s="75"/>
      <c r="J130" s="75">
        <f t="shared" si="44"/>
        <v>0</v>
      </c>
      <c r="K130" s="116"/>
      <c r="L130" s="105"/>
      <c r="M130" s="115"/>
      <c r="N130" s="103"/>
      <c r="O130" s="104"/>
      <c r="P130" s="104"/>
      <c r="Q130" s="147">
        <v>0</v>
      </c>
      <c r="R130" s="147">
        <v>0</v>
      </c>
      <c r="S130" s="147">
        <f t="shared" si="45"/>
        <v>0</v>
      </c>
      <c r="T130" s="148">
        <f t="shared" si="46"/>
        <v>0</v>
      </c>
      <c r="U130" s="149"/>
    </row>
    <row r="131" spans="1:21" ht="15" customHeight="1">
      <c r="A131" s="36"/>
      <c r="B131" s="202" t="s">
        <v>251</v>
      </c>
      <c r="C131" s="163"/>
      <c r="D131" s="210" t="s">
        <v>252</v>
      </c>
      <c r="E131" s="210"/>
      <c r="F131" s="78"/>
      <c r="G131" s="74" t="s">
        <v>250</v>
      </c>
      <c r="H131" s="75"/>
      <c r="I131" s="75"/>
      <c r="J131" s="75">
        <f t="shared" si="44"/>
        <v>0</v>
      </c>
      <c r="K131" s="116"/>
      <c r="L131" s="105"/>
      <c r="M131" s="115"/>
      <c r="N131" s="103"/>
      <c r="O131" s="104"/>
      <c r="P131" s="104"/>
      <c r="Q131" s="147">
        <v>0</v>
      </c>
      <c r="R131" s="147">
        <v>0</v>
      </c>
      <c r="S131" s="147">
        <f t="shared" si="45"/>
        <v>0</v>
      </c>
      <c r="T131" s="148">
        <f t="shared" si="46"/>
        <v>0</v>
      </c>
      <c r="U131" s="149"/>
    </row>
    <row r="132" spans="1:21" ht="15" customHeight="1">
      <c r="A132" s="36"/>
      <c r="B132" s="202" t="s">
        <v>48</v>
      </c>
      <c r="C132" s="211" t="s">
        <v>253</v>
      </c>
      <c r="D132" s="210" t="s">
        <v>254</v>
      </c>
      <c r="E132" s="210"/>
      <c r="F132" s="78"/>
      <c r="G132" s="74" t="s">
        <v>250</v>
      </c>
      <c r="H132" s="75"/>
      <c r="I132" s="75"/>
      <c r="J132" s="75">
        <f t="shared" si="44"/>
        <v>0</v>
      </c>
      <c r="K132" s="116"/>
      <c r="L132" s="105"/>
      <c r="M132" s="115"/>
      <c r="N132" s="103"/>
      <c r="O132" s="104"/>
      <c r="P132" s="104"/>
      <c r="Q132" s="147">
        <v>0</v>
      </c>
      <c r="R132" s="147">
        <v>0</v>
      </c>
      <c r="S132" s="147">
        <f t="shared" si="45"/>
        <v>0</v>
      </c>
      <c r="T132" s="148">
        <f t="shared" si="46"/>
        <v>0</v>
      </c>
      <c r="U132" s="149"/>
    </row>
    <row r="133" spans="1:21" ht="15" customHeight="1">
      <c r="A133" s="36"/>
      <c r="B133" s="202" t="s">
        <v>255</v>
      </c>
      <c r="C133" s="163"/>
      <c r="D133" s="212" t="s">
        <v>256</v>
      </c>
      <c r="E133" s="212"/>
      <c r="F133" s="78"/>
      <c r="G133" s="74" t="s">
        <v>250</v>
      </c>
      <c r="H133" s="75"/>
      <c r="I133" s="75"/>
      <c r="J133" s="75">
        <f t="shared" si="44"/>
        <v>0</v>
      </c>
      <c r="K133" s="116"/>
      <c r="L133" s="105"/>
      <c r="M133" s="115"/>
      <c r="N133" s="103"/>
      <c r="O133" s="104"/>
      <c r="P133" s="104"/>
      <c r="Q133" s="147">
        <v>0</v>
      </c>
      <c r="R133" s="147">
        <v>0</v>
      </c>
      <c r="S133" s="147">
        <f t="shared" si="45"/>
        <v>0</v>
      </c>
      <c r="T133" s="148">
        <f t="shared" si="46"/>
        <v>0</v>
      </c>
      <c r="U133" s="149"/>
    </row>
    <row r="134" spans="1:21" ht="15" customHeight="1">
      <c r="A134" s="36"/>
      <c r="B134" s="202" t="s">
        <v>257</v>
      </c>
      <c r="C134" s="163"/>
      <c r="D134" s="212" t="s">
        <v>258</v>
      </c>
      <c r="E134" s="212"/>
      <c r="F134" s="78"/>
      <c r="G134" s="74" t="s">
        <v>250</v>
      </c>
      <c r="H134" s="75"/>
      <c r="I134" s="75"/>
      <c r="J134" s="75">
        <f t="shared" si="44"/>
        <v>0</v>
      </c>
      <c r="K134" s="116"/>
      <c r="L134" s="105"/>
      <c r="M134" s="115"/>
      <c r="N134" s="103"/>
      <c r="O134" s="104"/>
      <c r="P134" s="104"/>
      <c r="Q134" s="147">
        <v>0</v>
      </c>
      <c r="R134" s="147">
        <v>0</v>
      </c>
      <c r="S134" s="147">
        <f t="shared" si="45"/>
        <v>0</v>
      </c>
      <c r="T134" s="148">
        <f t="shared" si="46"/>
        <v>0</v>
      </c>
      <c r="U134" s="149"/>
    </row>
    <row r="135" spans="1:21" ht="15" customHeight="1">
      <c r="A135" s="36"/>
      <c r="B135" s="202" t="s">
        <v>259</v>
      </c>
      <c r="C135" s="163"/>
      <c r="D135" s="212" t="s">
        <v>260</v>
      </c>
      <c r="E135" s="212"/>
      <c r="F135" s="78"/>
      <c r="G135" s="74" t="s">
        <v>217</v>
      </c>
      <c r="H135" s="75"/>
      <c r="I135" s="75"/>
      <c r="J135" s="75">
        <f t="shared" si="44"/>
        <v>0</v>
      </c>
      <c r="K135" s="116"/>
      <c r="L135" s="105"/>
      <c r="M135" s="115"/>
      <c r="N135" s="103"/>
      <c r="O135" s="104"/>
      <c r="P135" s="104"/>
      <c r="Q135" s="147">
        <v>0</v>
      </c>
      <c r="R135" s="147">
        <v>0</v>
      </c>
      <c r="S135" s="147">
        <f t="shared" si="45"/>
        <v>0</v>
      </c>
      <c r="T135" s="148">
        <f t="shared" si="46"/>
        <v>0</v>
      </c>
      <c r="U135" s="149"/>
    </row>
    <row r="136" spans="1:21" ht="15" customHeight="1">
      <c r="A136" s="36"/>
      <c r="B136" s="202" t="s">
        <v>261</v>
      </c>
      <c r="C136" s="163"/>
      <c r="D136" s="212" t="s">
        <v>252</v>
      </c>
      <c r="E136" s="212"/>
      <c r="F136" s="78"/>
      <c r="G136" s="74" t="s">
        <v>250</v>
      </c>
      <c r="H136" s="75"/>
      <c r="I136" s="75"/>
      <c r="J136" s="75">
        <f t="shared" si="44"/>
        <v>0</v>
      </c>
      <c r="K136" s="116"/>
      <c r="L136" s="105"/>
      <c r="M136" s="115"/>
      <c r="N136" s="103"/>
      <c r="O136" s="104"/>
      <c r="P136" s="104"/>
      <c r="Q136" s="147">
        <v>0</v>
      </c>
      <c r="R136" s="147">
        <v>0</v>
      </c>
      <c r="S136" s="147">
        <f t="shared" si="45"/>
        <v>0</v>
      </c>
      <c r="T136" s="148">
        <f t="shared" si="46"/>
        <v>0</v>
      </c>
      <c r="U136" s="149"/>
    </row>
    <row r="137" spans="1:21" ht="15" customHeight="1">
      <c r="A137" s="36"/>
      <c r="B137" s="202" t="s">
        <v>262</v>
      </c>
      <c r="C137" s="163"/>
      <c r="D137" s="212" t="s">
        <v>263</v>
      </c>
      <c r="E137" s="212"/>
      <c r="F137" s="78"/>
      <c r="G137" s="74" t="s">
        <v>250</v>
      </c>
      <c r="H137" s="75"/>
      <c r="I137" s="75"/>
      <c r="J137" s="75">
        <f t="shared" si="44"/>
        <v>0</v>
      </c>
      <c r="K137" s="116"/>
      <c r="L137" s="105"/>
      <c r="M137" s="115"/>
      <c r="N137" s="103"/>
      <c r="O137" s="104"/>
      <c r="P137" s="104"/>
      <c r="Q137" s="147">
        <v>0</v>
      </c>
      <c r="R137" s="147">
        <v>0</v>
      </c>
      <c r="S137" s="147">
        <f t="shared" si="45"/>
        <v>0</v>
      </c>
      <c r="T137" s="148">
        <f t="shared" si="46"/>
        <v>0</v>
      </c>
      <c r="U137" s="149"/>
    </row>
    <row r="138" spans="1:21" ht="15" customHeight="1">
      <c r="A138" s="36"/>
      <c r="B138" s="202" t="s">
        <v>264</v>
      </c>
      <c r="C138" s="163"/>
      <c r="D138" s="212" t="s">
        <v>265</v>
      </c>
      <c r="E138" s="212"/>
      <c r="F138" s="78"/>
      <c r="G138" s="74" t="s">
        <v>217</v>
      </c>
      <c r="H138" s="75"/>
      <c r="I138" s="75"/>
      <c r="J138" s="75"/>
      <c r="K138" s="116"/>
      <c r="L138" s="105"/>
      <c r="M138" s="115"/>
      <c r="N138" s="103"/>
      <c r="O138" s="104"/>
      <c r="P138" s="104"/>
      <c r="Q138" s="147">
        <v>0</v>
      </c>
      <c r="R138" s="147">
        <v>0</v>
      </c>
      <c r="S138" s="147">
        <f t="shared" si="45"/>
        <v>0</v>
      </c>
      <c r="T138" s="148">
        <f t="shared" si="46"/>
        <v>0</v>
      </c>
      <c r="U138" s="149"/>
    </row>
    <row r="139" spans="1:21" ht="15" customHeight="1">
      <c r="A139" s="36"/>
      <c r="B139" s="202" t="s">
        <v>266</v>
      </c>
      <c r="C139" s="163"/>
      <c r="D139" s="212" t="s">
        <v>267</v>
      </c>
      <c r="E139" s="212"/>
      <c r="F139" s="78"/>
      <c r="G139" s="74" t="s">
        <v>217</v>
      </c>
      <c r="H139" s="75"/>
      <c r="I139" s="75"/>
      <c r="J139" s="75"/>
      <c r="K139" s="116"/>
      <c r="L139" s="105"/>
      <c r="M139" s="115"/>
      <c r="N139" s="103"/>
      <c r="O139" s="104"/>
      <c r="P139" s="104"/>
      <c r="Q139" s="147">
        <v>0</v>
      </c>
      <c r="R139" s="147">
        <v>0</v>
      </c>
      <c r="S139" s="147">
        <f t="shared" si="45"/>
        <v>0</v>
      </c>
      <c r="T139" s="148">
        <f t="shared" si="46"/>
        <v>0</v>
      </c>
      <c r="U139" s="149"/>
    </row>
    <row r="140" spans="1:21" ht="15" customHeight="1">
      <c r="A140" s="36"/>
      <c r="B140" s="202" t="s">
        <v>268</v>
      </c>
      <c r="C140" s="163"/>
      <c r="D140" s="212" t="s">
        <v>269</v>
      </c>
      <c r="E140" s="212"/>
      <c r="F140" s="78"/>
      <c r="G140" s="74" t="s">
        <v>250</v>
      </c>
      <c r="H140" s="75"/>
      <c r="I140" s="75"/>
      <c r="J140" s="75">
        <f t="shared" ref="J140:J146" si="47">SUM(H140*I140)</f>
        <v>0</v>
      </c>
      <c r="K140" s="116"/>
      <c r="L140" s="105"/>
      <c r="M140" s="115"/>
      <c r="N140" s="103"/>
      <c r="O140" s="104"/>
      <c r="P140" s="104"/>
      <c r="Q140" s="147">
        <v>0</v>
      </c>
      <c r="R140" s="147">
        <v>0</v>
      </c>
      <c r="S140" s="147">
        <f t="shared" si="45"/>
        <v>0</v>
      </c>
      <c r="T140" s="148">
        <f t="shared" si="46"/>
        <v>0</v>
      </c>
      <c r="U140" s="149"/>
    </row>
    <row r="141" spans="1:21" ht="15" customHeight="1">
      <c r="A141" s="36"/>
      <c r="B141" s="202" t="s">
        <v>270</v>
      </c>
      <c r="C141" s="213"/>
      <c r="D141" s="214" t="s">
        <v>271</v>
      </c>
      <c r="E141" s="214"/>
      <c r="F141" s="83"/>
      <c r="G141" s="159" t="s">
        <v>217</v>
      </c>
      <c r="H141" s="84"/>
      <c r="I141" s="84"/>
      <c r="J141" s="84">
        <f t="shared" si="47"/>
        <v>0</v>
      </c>
      <c r="K141" s="116"/>
      <c r="L141" s="105"/>
      <c r="M141" s="115"/>
      <c r="N141" s="103"/>
      <c r="O141" s="104"/>
      <c r="P141" s="104"/>
      <c r="Q141" s="147">
        <v>0</v>
      </c>
      <c r="R141" s="147">
        <v>0</v>
      </c>
      <c r="S141" s="147">
        <f t="shared" si="45"/>
        <v>0</v>
      </c>
      <c r="T141" s="148">
        <f t="shared" si="46"/>
        <v>0</v>
      </c>
      <c r="U141" s="149"/>
    </row>
    <row r="142" spans="1:21" ht="15" customHeight="1">
      <c r="A142" s="36"/>
      <c r="B142" s="64" t="s">
        <v>50</v>
      </c>
      <c r="C142" s="211" t="s">
        <v>272</v>
      </c>
      <c r="D142" s="215"/>
      <c r="E142" s="216"/>
      <c r="F142" s="93"/>
      <c r="G142" s="93"/>
      <c r="H142" s="154"/>
      <c r="I142" s="154"/>
      <c r="J142" s="84"/>
      <c r="K142" s="116"/>
      <c r="L142" s="105"/>
      <c r="M142" s="115"/>
      <c r="N142" s="103"/>
      <c r="O142" s="104"/>
      <c r="P142" s="104"/>
      <c r="Q142" s="147"/>
      <c r="R142" s="147"/>
      <c r="S142" s="147"/>
      <c r="T142" s="148"/>
      <c r="U142" s="149"/>
    </row>
    <row r="143" spans="1:21" ht="15" customHeight="1">
      <c r="A143" s="36"/>
      <c r="B143" s="64" t="s">
        <v>273</v>
      </c>
      <c r="C143" s="198"/>
      <c r="D143" s="215" t="s">
        <v>274</v>
      </c>
      <c r="E143" s="212"/>
      <c r="F143" s="78"/>
      <c r="G143" s="78" t="s">
        <v>217</v>
      </c>
      <c r="H143" s="75"/>
      <c r="I143" s="75"/>
      <c r="J143" s="75">
        <f t="shared" si="47"/>
        <v>0</v>
      </c>
      <c r="K143" s="116"/>
      <c r="L143" s="105"/>
      <c r="M143" s="115"/>
      <c r="N143" s="103"/>
      <c r="O143" s="104"/>
      <c r="P143" s="104"/>
      <c r="Q143" s="147">
        <v>0</v>
      </c>
      <c r="R143" s="147">
        <v>0</v>
      </c>
      <c r="S143" s="147">
        <f t="shared" ref="S143:S146" si="48">+Q143+R143</f>
        <v>0</v>
      </c>
      <c r="T143" s="148">
        <f t="shared" ref="T143:T146" si="49">J143*R143</f>
        <v>0</v>
      </c>
      <c r="U143" s="149"/>
    </row>
    <row r="144" spans="1:21" ht="15" customHeight="1">
      <c r="A144" s="36"/>
      <c r="B144" s="64" t="s">
        <v>275</v>
      </c>
      <c r="C144" s="198"/>
      <c r="D144" s="215" t="s">
        <v>276</v>
      </c>
      <c r="E144" s="212"/>
      <c r="F144" s="78"/>
      <c r="G144" s="78" t="s">
        <v>217</v>
      </c>
      <c r="H144" s="75"/>
      <c r="I144" s="75"/>
      <c r="J144" s="75">
        <f t="shared" si="47"/>
        <v>0</v>
      </c>
      <c r="K144" s="116"/>
      <c r="L144" s="105"/>
      <c r="M144" s="115"/>
      <c r="N144" s="103"/>
      <c r="O144" s="104"/>
      <c r="P144" s="104"/>
      <c r="Q144" s="147">
        <v>0</v>
      </c>
      <c r="R144" s="147">
        <v>0</v>
      </c>
      <c r="S144" s="147">
        <f t="shared" si="48"/>
        <v>0</v>
      </c>
      <c r="T144" s="148">
        <f t="shared" si="49"/>
        <v>0</v>
      </c>
      <c r="U144" s="149"/>
    </row>
    <row r="145" spans="1:21" ht="15" customHeight="1">
      <c r="A145" s="36"/>
      <c r="B145" s="64" t="s">
        <v>277</v>
      </c>
      <c r="C145" s="163"/>
      <c r="D145" s="76" t="s">
        <v>278</v>
      </c>
      <c r="E145" s="86"/>
      <c r="F145" s="78"/>
      <c r="G145" s="78" t="s">
        <v>150</v>
      </c>
      <c r="H145" s="75"/>
      <c r="I145" s="75"/>
      <c r="J145" s="75">
        <f t="shared" si="47"/>
        <v>0</v>
      </c>
      <c r="K145" s="116"/>
      <c r="L145" s="105"/>
      <c r="M145" s="115"/>
      <c r="N145" s="103"/>
      <c r="O145" s="104"/>
      <c r="P145" s="104"/>
      <c r="Q145" s="147">
        <v>0</v>
      </c>
      <c r="R145" s="147">
        <v>0</v>
      </c>
      <c r="S145" s="147">
        <f t="shared" si="48"/>
        <v>0</v>
      </c>
      <c r="T145" s="148">
        <f t="shared" si="49"/>
        <v>0</v>
      </c>
      <c r="U145" s="149"/>
    </row>
    <row r="146" spans="1:21" ht="15" customHeight="1">
      <c r="A146" s="36"/>
      <c r="B146" s="64" t="s">
        <v>279</v>
      </c>
      <c r="C146" s="163"/>
      <c r="D146" s="86" t="s">
        <v>280</v>
      </c>
      <c r="E146" s="86"/>
      <c r="F146" s="78"/>
      <c r="G146" s="78" t="s">
        <v>36</v>
      </c>
      <c r="H146" s="75"/>
      <c r="I146" s="75"/>
      <c r="J146" s="75">
        <f t="shared" si="47"/>
        <v>0</v>
      </c>
      <c r="K146" s="116"/>
      <c r="L146" s="105"/>
      <c r="M146" s="115"/>
      <c r="N146" s="103"/>
      <c r="O146" s="104"/>
      <c r="P146" s="104"/>
      <c r="Q146" s="147">
        <v>0</v>
      </c>
      <c r="R146" s="147">
        <v>0</v>
      </c>
      <c r="S146" s="147">
        <f t="shared" si="48"/>
        <v>0</v>
      </c>
      <c r="T146" s="148">
        <f t="shared" si="49"/>
        <v>0</v>
      </c>
      <c r="U146" s="149"/>
    </row>
    <row r="147" spans="1:21" ht="15" customHeight="1">
      <c r="A147" s="36"/>
      <c r="B147" s="64" t="s">
        <v>52</v>
      </c>
      <c r="C147" s="211" t="s">
        <v>281</v>
      </c>
      <c r="D147" s="86"/>
      <c r="E147" s="86"/>
      <c r="F147" s="78"/>
      <c r="G147" s="78"/>
      <c r="H147" s="75"/>
      <c r="I147" s="75"/>
      <c r="J147" s="75"/>
      <c r="K147" s="116"/>
      <c r="L147" s="105"/>
      <c r="M147" s="115"/>
      <c r="N147" s="103"/>
      <c r="O147" s="104"/>
      <c r="P147" s="104"/>
      <c r="Q147" s="147"/>
      <c r="R147" s="147"/>
      <c r="S147" s="147"/>
      <c r="T147" s="148"/>
      <c r="U147" s="149"/>
    </row>
    <row r="148" spans="1:21" ht="15" customHeight="1">
      <c r="A148" s="36"/>
      <c r="B148" s="64" t="s">
        <v>282</v>
      </c>
      <c r="C148" s="163"/>
      <c r="D148" s="86" t="s">
        <v>283</v>
      </c>
      <c r="E148" s="86"/>
      <c r="F148" s="78"/>
      <c r="G148" s="78" t="s">
        <v>150</v>
      </c>
      <c r="H148" s="75"/>
      <c r="I148" s="75"/>
      <c r="J148" s="75">
        <f t="shared" ref="J148:J153" si="50">SUM(H148*I148)</f>
        <v>0</v>
      </c>
      <c r="K148" s="116"/>
      <c r="L148" s="105"/>
      <c r="M148" s="115"/>
      <c r="N148" s="103"/>
      <c r="O148" s="104"/>
      <c r="P148" s="104"/>
      <c r="Q148" s="147">
        <v>0</v>
      </c>
      <c r="R148" s="147">
        <v>0</v>
      </c>
      <c r="S148" s="147">
        <f t="shared" ref="S148:S153" si="51">+Q148+R148</f>
        <v>0</v>
      </c>
      <c r="T148" s="148">
        <f t="shared" ref="T148:T153" si="52">J148*R148</f>
        <v>0</v>
      </c>
      <c r="U148" s="149"/>
    </row>
    <row r="149" spans="1:21" ht="15" customHeight="1">
      <c r="A149" s="36"/>
      <c r="B149" s="64" t="s">
        <v>284</v>
      </c>
      <c r="C149" s="163"/>
      <c r="D149" s="86" t="s">
        <v>285</v>
      </c>
      <c r="E149" s="86"/>
      <c r="F149" s="78"/>
      <c r="G149" s="78" t="s">
        <v>150</v>
      </c>
      <c r="H149" s="75"/>
      <c r="I149" s="75"/>
      <c r="J149" s="75">
        <f t="shared" si="50"/>
        <v>0</v>
      </c>
      <c r="K149" s="116"/>
      <c r="L149" s="105"/>
      <c r="M149" s="115"/>
      <c r="N149" s="103"/>
      <c r="O149" s="104"/>
      <c r="P149" s="104"/>
      <c r="Q149" s="147">
        <v>0</v>
      </c>
      <c r="R149" s="147">
        <v>0</v>
      </c>
      <c r="S149" s="147">
        <f t="shared" si="51"/>
        <v>0</v>
      </c>
      <c r="T149" s="148">
        <f t="shared" si="52"/>
        <v>0</v>
      </c>
      <c r="U149" s="149"/>
    </row>
    <row r="150" spans="1:21" ht="15" customHeight="1">
      <c r="A150" s="36"/>
      <c r="B150" s="64" t="s">
        <v>286</v>
      </c>
      <c r="C150" s="163"/>
      <c r="D150" s="86" t="s">
        <v>287</v>
      </c>
      <c r="E150" s="86"/>
      <c r="F150" s="78"/>
      <c r="G150" s="78" t="s">
        <v>150</v>
      </c>
      <c r="H150" s="75"/>
      <c r="I150" s="75"/>
      <c r="J150" s="75">
        <f t="shared" si="50"/>
        <v>0</v>
      </c>
      <c r="K150" s="116"/>
      <c r="L150" s="105"/>
      <c r="M150" s="115"/>
      <c r="N150" s="103"/>
      <c r="O150" s="104"/>
      <c r="P150" s="104"/>
      <c r="Q150" s="147">
        <v>0</v>
      </c>
      <c r="R150" s="147">
        <v>0</v>
      </c>
      <c r="S150" s="147">
        <f t="shared" si="51"/>
        <v>0</v>
      </c>
      <c r="T150" s="148">
        <f t="shared" si="52"/>
        <v>0</v>
      </c>
      <c r="U150" s="149"/>
    </row>
    <row r="151" spans="1:21" ht="15" customHeight="1">
      <c r="A151" s="36"/>
      <c r="B151" s="64" t="s">
        <v>288</v>
      </c>
      <c r="C151" s="163"/>
      <c r="D151" s="86" t="s">
        <v>289</v>
      </c>
      <c r="E151" s="86"/>
      <c r="F151" s="78"/>
      <c r="G151" s="78" t="s">
        <v>217</v>
      </c>
      <c r="H151" s="75"/>
      <c r="I151" s="75"/>
      <c r="J151" s="75">
        <f t="shared" si="50"/>
        <v>0</v>
      </c>
      <c r="K151" s="116"/>
      <c r="L151" s="105"/>
      <c r="M151" s="115"/>
      <c r="N151" s="103"/>
      <c r="O151" s="104"/>
      <c r="P151" s="104"/>
      <c r="Q151" s="147">
        <v>0</v>
      </c>
      <c r="R151" s="147">
        <v>0</v>
      </c>
      <c r="S151" s="147">
        <f t="shared" si="51"/>
        <v>0</v>
      </c>
      <c r="T151" s="148">
        <f t="shared" si="52"/>
        <v>0</v>
      </c>
      <c r="U151" s="149"/>
    </row>
    <row r="152" spans="1:21" ht="15" customHeight="1">
      <c r="A152" s="36"/>
      <c r="B152" s="64" t="s">
        <v>290</v>
      </c>
      <c r="C152" s="163"/>
      <c r="D152" s="86" t="s">
        <v>252</v>
      </c>
      <c r="E152" s="86"/>
      <c r="F152" s="78"/>
      <c r="G152" s="78" t="s">
        <v>36</v>
      </c>
      <c r="H152" s="75"/>
      <c r="I152" s="75"/>
      <c r="J152" s="75">
        <f t="shared" si="50"/>
        <v>0</v>
      </c>
      <c r="K152" s="116"/>
      <c r="L152" s="105"/>
      <c r="M152" s="115"/>
      <c r="N152" s="103"/>
      <c r="O152" s="104"/>
      <c r="P152" s="104"/>
      <c r="Q152" s="147">
        <v>0</v>
      </c>
      <c r="R152" s="147">
        <v>0</v>
      </c>
      <c r="S152" s="147">
        <f t="shared" si="51"/>
        <v>0</v>
      </c>
      <c r="T152" s="148">
        <f t="shared" si="52"/>
        <v>0</v>
      </c>
      <c r="U152" s="149"/>
    </row>
    <row r="153" spans="1:21" ht="15" customHeight="1">
      <c r="A153" s="36"/>
      <c r="B153" s="64" t="s">
        <v>291</v>
      </c>
      <c r="C153" s="163"/>
      <c r="D153" s="86" t="s">
        <v>263</v>
      </c>
      <c r="E153" s="86"/>
      <c r="F153" s="78"/>
      <c r="G153" s="74" t="s">
        <v>250</v>
      </c>
      <c r="H153" s="75"/>
      <c r="I153" s="75"/>
      <c r="J153" s="75">
        <f t="shared" si="50"/>
        <v>0</v>
      </c>
      <c r="K153" s="116"/>
      <c r="L153" s="105"/>
      <c r="M153" s="115"/>
      <c r="N153" s="103"/>
      <c r="O153" s="104"/>
      <c r="P153" s="104"/>
      <c r="Q153" s="147">
        <v>0</v>
      </c>
      <c r="R153" s="147">
        <v>0</v>
      </c>
      <c r="S153" s="147">
        <f t="shared" si="51"/>
        <v>0</v>
      </c>
      <c r="T153" s="148">
        <f t="shared" si="52"/>
        <v>0</v>
      </c>
      <c r="U153" s="149"/>
    </row>
    <row r="154" spans="1:21" ht="15" customHeight="1">
      <c r="A154" s="36"/>
      <c r="B154" s="64" t="s">
        <v>55</v>
      </c>
      <c r="C154" s="217" t="s">
        <v>292</v>
      </c>
      <c r="D154" s="215"/>
      <c r="E154" s="216"/>
      <c r="F154" s="93"/>
      <c r="G154" s="93"/>
      <c r="H154" s="154"/>
      <c r="I154" s="154"/>
      <c r="J154" s="203"/>
      <c r="K154" s="116"/>
      <c r="L154" s="105"/>
      <c r="M154" s="115"/>
      <c r="N154" s="103"/>
      <c r="O154" s="104"/>
      <c r="P154" s="104"/>
      <c r="Q154" s="147"/>
      <c r="R154" s="147"/>
      <c r="S154" s="147"/>
      <c r="T154" s="148"/>
      <c r="U154" s="149"/>
    </row>
    <row r="155" spans="1:21" ht="15" customHeight="1">
      <c r="A155" s="36"/>
      <c r="B155" s="64" t="s">
        <v>293</v>
      </c>
      <c r="C155" s="218"/>
      <c r="D155" s="219" t="s">
        <v>294</v>
      </c>
      <c r="E155" s="86"/>
      <c r="F155" s="78"/>
      <c r="G155" s="74" t="s">
        <v>250</v>
      </c>
      <c r="H155" s="75"/>
      <c r="I155" s="75"/>
      <c r="J155" s="75">
        <f t="shared" ref="J155:J160" si="53">SUM(H155*I155)</f>
        <v>0</v>
      </c>
      <c r="K155" s="116"/>
      <c r="L155" s="105"/>
      <c r="M155" s="115"/>
      <c r="N155" s="103"/>
      <c r="O155" s="104"/>
      <c r="P155" s="104"/>
      <c r="Q155" s="147">
        <v>0</v>
      </c>
      <c r="R155" s="147">
        <v>0</v>
      </c>
      <c r="S155" s="147">
        <f t="shared" ref="S155:S160" si="54">+Q155+R155</f>
        <v>0</v>
      </c>
      <c r="T155" s="148">
        <f t="shared" ref="T155:T160" si="55">J155*R155</f>
        <v>0</v>
      </c>
      <c r="U155" s="149"/>
    </row>
    <row r="156" spans="1:21" ht="15" customHeight="1">
      <c r="A156" s="36"/>
      <c r="B156" s="64" t="s">
        <v>295</v>
      </c>
      <c r="C156" s="163"/>
      <c r="D156" s="86" t="s">
        <v>296</v>
      </c>
      <c r="E156" s="86"/>
      <c r="F156" s="78"/>
      <c r="G156" s="74" t="s">
        <v>250</v>
      </c>
      <c r="H156" s="75"/>
      <c r="I156" s="75"/>
      <c r="J156" s="75">
        <f t="shared" si="53"/>
        <v>0</v>
      </c>
      <c r="K156" s="116"/>
      <c r="L156" s="105"/>
      <c r="M156" s="115"/>
      <c r="N156" s="103"/>
      <c r="O156" s="104"/>
      <c r="P156" s="104"/>
      <c r="Q156" s="147">
        <v>0</v>
      </c>
      <c r="R156" s="147">
        <v>0</v>
      </c>
      <c r="S156" s="147">
        <f t="shared" si="54"/>
        <v>0</v>
      </c>
      <c r="T156" s="148">
        <f t="shared" si="55"/>
        <v>0</v>
      </c>
      <c r="U156" s="149"/>
    </row>
    <row r="157" spans="1:21" ht="15" customHeight="1">
      <c r="A157" s="36"/>
      <c r="B157" s="64" t="s">
        <v>297</v>
      </c>
      <c r="C157" s="163"/>
      <c r="D157" s="86" t="s">
        <v>298</v>
      </c>
      <c r="E157" s="86"/>
      <c r="F157" s="78"/>
      <c r="G157" s="74" t="s">
        <v>250</v>
      </c>
      <c r="H157" s="75"/>
      <c r="I157" s="75"/>
      <c r="J157" s="75">
        <f t="shared" si="53"/>
        <v>0</v>
      </c>
      <c r="K157" s="116"/>
      <c r="L157" s="105"/>
      <c r="M157" s="115"/>
      <c r="N157" s="103"/>
      <c r="O157" s="104"/>
      <c r="P157" s="104"/>
      <c r="Q157" s="147">
        <v>0</v>
      </c>
      <c r="R157" s="147">
        <v>0</v>
      </c>
      <c r="S157" s="147">
        <f t="shared" si="54"/>
        <v>0</v>
      </c>
      <c r="T157" s="148">
        <f t="shared" si="55"/>
        <v>0</v>
      </c>
      <c r="U157" s="149"/>
    </row>
    <row r="158" spans="1:21" ht="15" customHeight="1">
      <c r="A158" s="36"/>
      <c r="B158" s="64" t="s">
        <v>299</v>
      </c>
      <c r="C158" s="163"/>
      <c r="D158" s="220" t="s">
        <v>300</v>
      </c>
      <c r="E158" s="95"/>
      <c r="F158" s="78"/>
      <c r="G158" s="74" t="s">
        <v>250</v>
      </c>
      <c r="H158" s="75"/>
      <c r="I158" s="75"/>
      <c r="J158" s="75">
        <f t="shared" si="53"/>
        <v>0</v>
      </c>
      <c r="K158" s="116"/>
      <c r="L158" s="105"/>
      <c r="M158" s="115"/>
      <c r="N158" s="103"/>
      <c r="O158" s="104"/>
      <c r="P158" s="104"/>
      <c r="Q158" s="147">
        <v>0</v>
      </c>
      <c r="R158" s="147">
        <v>0</v>
      </c>
      <c r="S158" s="147">
        <f t="shared" si="54"/>
        <v>0</v>
      </c>
      <c r="T158" s="148">
        <f t="shared" si="55"/>
        <v>0</v>
      </c>
      <c r="U158" s="149"/>
    </row>
    <row r="159" spans="1:21" ht="15" customHeight="1">
      <c r="A159" s="36"/>
      <c r="B159" s="64" t="s">
        <v>301</v>
      </c>
      <c r="C159" s="163"/>
      <c r="D159" s="95" t="s">
        <v>302</v>
      </c>
      <c r="E159" s="95"/>
      <c r="F159" s="78"/>
      <c r="G159" s="74" t="s">
        <v>250</v>
      </c>
      <c r="H159" s="75"/>
      <c r="I159" s="75"/>
      <c r="J159" s="75">
        <f t="shared" si="53"/>
        <v>0</v>
      </c>
      <c r="K159" s="116"/>
      <c r="L159" s="105"/>
      <c r="M159" s="115"/>
      <c r="N159" s="103"/>
      <c r="O159" s="104"/>
      <c r="P159" s="104"/>
      <c r="Q159" s="147">
        <v>0</v>
      </c>
      <c r="R159" s="147">
        <v>0</v>
      </c>
      <c r="S159" s="147">
        <f t="shared" si="54"/>
        <v>0</v>
      </c>
      <c r="T159" s="148">
        <f t="shared" si="55"/>
        <v>0</v>
      </c>
      <c r="U159" s="149"/>
    </row>
    <row r="160" spans="1:21" ht="15" customHeight="1">
      <c r="A160" s="36"/>
      <c r="B160" s="64" t="s">
        <v>303</v>
      </c>
      <c r="C160" s="163"/>
      <c r="D160" s="95" t="s">
        <v>304</v>
      </c>
      <c r="E160" s="95"/>
      <c r="F160" s="78"/>
      <c r="G160" s="74" t="s">
        <v>250</v>
      </c>
      <c r="H160" s="75"/>
      <c r="I160" s="75"/>
      <c r="J160" s="75">
        <f t="shared" si="53"/>
        <v>0</v>
      </c>
      <c r="K160" s="116"/>
      <c r="L160" s="105"/>
      <c r="M160" s="115"/>
      <c r="N160" s="103"/>
      <c r="O160" s="104"/>
      <c r="P160" s="104"/>
      <c r="Q160" s="147">
        <v>0</v>
      </c>
      <c r="R160" s="147">
        <v>0</v>
      </c>
      <c r="S160" s="147">
        <f t="shared" si="54"/>
        <v>0</v>
      </c>
      <c r="T160" s="148">
        <f t="shared" si="55"/>
        <v>0</v>
      </c>
      <c r="U160" s="149"/>
    </row>
    <row r="161" spans="1:21" ht="15" customHeight="1">
      <c r="A161" s="36"/>
      <c r="B161" s="91" t="s">
        <v>57</v>
      </c>
      <c r="C161" s="175" t="s">
        <v>305</v>
      </c>
      <c r="D161" s="221"/>
      <c r="E161" s="222"/>
      <c r="F161" s="93"/>
      <c r="G161" s="93"/>
      <c r="H161" s="154"/>
      <c r="I161" s="154"/>
      <c r="J161" s="203"/>
      <c r="K161" s="116"/>
      <c r="L161" s="105"/>
      <c r="M161" s="115"/>
      <c r="N161" s="103"/>
      <c r="O161" s="104"/>
      <c r="P161" s="104"/>
      <c r="Q161" s="147"/>
      <c r="R161" s="147"/>
      <c r="S161" s="147"/>
      <c r="T161" s="148"/>
      <c r="U161" s="149"/>
    </row>
    <row r="162" spans="1:21" ht="15" customHeight="1">
      <c r="A162" s="36"/>
      <c r="B162" s="64" t="s">
        <v>306</v>
      </c>
      <c r="C162" s="65"/>
      <c r="D162" s="76" t="s">
        <v>307</v>
      </c>
      <c r="E162" s="86"/>
      <c r="F162" s="73"/>
      <c r="G162" s="74" t="s">
        <v>250</v>
      </c>
      <c r="H162" s="75"/>
      <c r="I162" s="75"/>
      <c r="J162" s="75">
        <f t="shared" ref="J162:J164" si="56">SUM(H162*I162)</f>
        <v>0</v>
      </c>
      <c r="K162" s="116"/>
      <c r="L162" s="105"/>
      <c r="M162" s="115"/>
      <c r="N162" s="103"/>
      <c r="O162" s="104"/>
      <c r="P162" s="104"/>
      <c r="Q162" s="147">
        <v>0</v>
      </c>
      <c r="R162" s="147">
        <v>0</v>
      </c>
      <c r="S162" s="147">
        <f t="shared" ref="S162:S164" si="57">+Q162+R162</f>
        <v>0</v>
      </c>
      <c r="T162" s="148">
        <f t="shared" ref="T162:T164" si="58">J162*R162</f>
        <v>0</v>
      </c>
      <c r="U162" s="149"/>
    </row>
    <row r="163" spans="1:21" ht="15" customHeight="1">
      <c r="A163" s="36"/>
      <c r="B163" s="64" t="s">
        <v>308</v>
      </c>
      <c r="C163" s="65"/>
      <c r="D163" s="76" t="s">
        <v>309</v>
      </c>
      <c r="E163" s="86"/>
      <c r="F163" s="73"/>
      <c r="G163" s="74" t="s">
        <v>250</v>
      </c>
      <c r="H163" s="75"/>
      <c r="I163" s="75"/>
      <c r="J163" s="75">
        <f t="shared" si="56"/>
        <v>0</v>
      </c>
      <c r="K163" s="116"/>
      <c r="L163" s="105"/>
      <c r="M163" s="115"/>
      <c r="N163" s="103"/>
      <c r="O163" s="104"/>
      <c r="P163" s="104"/>
      <c r="Q163" s="147">
        <v>0</v>
      </c>
      <c r="R163" s="147">
        <v>0</v>
      </c>
      <c r="S163" s="147">
        <f t="shared" si="57"/>
        <v>0</v>
      </c>
      <c r="T163" s="148">
        <f t="shared" si="58"/>
        <v>0</v>
      </c>
      <c r="U163" s="149"/>
    </row>
    <row r="164" spans="1:21" ht="15" customHeight="1">
      <c r="A164" s="36"/>
      <c r="B164" s="64" t="s">
        <v>310</v>
      </c>
      <c r="C164" s="65"/>
      <c r="D164" s="71" t="s">
        <v>311</v>
      </c>
      <c r="E164" s="95"/>
      <c r="F164" s="73"/>
      <c r="G164" s="74" t="s">
        <v>250</v>
      </c>
      <c r="H164" s="75"/>
      <c r="I164" s="75"/>
      <c r="J164" s="75">
        <f t="shared" si="56"/>
        <v>0</v>
      </c>
      <c r="K164" s="116"/>
      <c r="L164" s="105"/>
      <c r="M164" s="115"/>
      <c r="N164" s="103"/>
      <c r="O164" s="104"/>
      <c r="P164" s="104"/>
      <c r="Q164" s="147">
        <v>0</v>
      </c>
      <c r="R164" s="147">
        <v>0</v>
      </c>
      <c r="S164" s="147">
        <f t="shared" si="57"/>
        <v>0</v>
      </c>
      <c r="T164" s="148">
        <f t="shared" si="58"/>
        <v>0</v>
      </c>
      <c r="U164" s="149"/>
    </row>
    <row r="165" spans="1:21" ht="15" customHeight="1">
      <c r="A165" s="36"/>
      <c r="B165" s="64" t="s">
        <v>59</v>
      </c>
      <c r="C165" s="164" t="s">
        <v>312</v>
      </c>
      <c r="D165" s="76"/>
      <c r="E165" s="86"/>
      <c r="F165" s="73"/>
      <c r="G165" s="74"/>
      <c r="H165" s="75"/>
      <c r="I165" s="75"/>
      <c r="J165" s="75"/>
      <c r="K165" s="116"/>
      <c r="L165" s="105"/>
      <c r="M165" s="115"/>
      <c r="N165" s="103"/>
      <c r="O165" s="104"/>
      <c r="P165" s="104"/>
      <c r="Q165" s="147"/>
      <c r="R165" s="147"/>
      <c r="S165" s="147"/>
      <c r="T165" s="148"/>
      <c r="U165" s="149"/>
    </row>
    <row r="166" spans="1:21" ht="15" customHeight="1">
      <c r="A166" s="36"/>
      <c r="B166" s="64" t="s">
        <v>313</v>
      </c>
      <c r="C166" s="65"/>
      <c r="D166" s="71" t="s">
        <v>314</v>
      </c>
      <c r="E166" s="95"/>
      <c r="F166" s="73"/>
      <c r="G166" s="74" t="s">
        <v>250</v>
      </c>
      <c r="H166" s="75"/>
      <c r="I166" s="75"/>
      <c r="J166" s="75">
        <f t="shared" ref="J166:J182" si="59">SUM(H166*I166)</f>
        <v>0</v>
      </c>
      <c r="K166" s="116"/>
      <c r="L166" s="105"/>
      <c r="M166" s="115"/>
      <c r="N166" s="103"/>
      <c r="O166" s="104"/>
      <c r="P166" s="104"/>
      <c r="Q166" s="147">
        <v>0</v>
      </c>
      <c r="R166" s="147">
        <v>0</v>
      </c>
      <c r="S166" s="147">
        <f t="shared" ref="S166:S182" si="60">+Q166+R166</f>
        <v>0</v>
      </c>
      <c r="T166" s="148">
        <f t="shared" ref="T166:T182" si="61">J166*R166</f>
        <v>0</v>
      </c>
      <c r="U166" s="149"/>
    </row>
    <row r="167" spans="1:21" ht="15" customHeight="1">
      <c r="A167" s="56"/>
      <c r="B167" s="223" t="s">
        <v>65</v>
      </c>
      <c r="C167" s="224" t="s">
        <v>315</v>
      </c>
      <c r="D167" s="225"/>
      <c r="E167" s="225"/>
      <c r="F167" s="62"/>
      <c r="G167" s="62"/>
      <c r="H167" s="63"/>
      <c r="I167" s="63"/>
      <c r="J167" s="63"/>
      <c r="K167" s="111">
        <f>SUM(J168:J182)</f>
        <v>0</v>
      </c>
      <c r="L167" s="105"/>
      <c r="M167" s="112">
        <f>SUM(M168:M182)</f>
        <v>0</v>
      </c>
      <c r="N167" s="113"/>
      <c r="O167" s="114"/>
      <c r="P167" s="114"/>
      <c r="Q167" s="144"/>
      <c r="R167" s="145"/>
      <c r="S167" s="145"/>
      <c r="T167" s="145"/>
      <c r="U167" s="146">
        <f>SUM(T168:T182)</f>
        <v>0</v>
      </c>
    </row>
    <row r="168" spans="1:21" ht="15" customHeight="1">
      <c r="A168" s="226"/>
      <c r="B168" s="176" t="s">
        <v>316</v>
      </c>
      <c r="C168" s="227" t="s">
        <v>317</v>
      </c>
      <c r="D168" s="228" t="s">
        <v>318</v>
      </c>
      <c r="E168" s="229"/>
      <c r="F168" s="230"/>
      <c r="G168" s="231" t="s">
        <v>36</v>
      </c>
      <c r="H168" s="232"/>
      <c r="I168" s="232"/>
      <c r="J168" s="232">
        <f t="shared" si="59"/>
        <v>0</v>
      </c>
      <c r="K168" s="238"/>
      <c r="L168" s="245"/>
      <c r="M168" s="246"/>
      <c r="N168" s="103"/>
      <c r="O168" s="104"/>
      <c r="P168" s="104"/>
      <c r="Q168" s="147">
        <v>0</v>
      </c>
      <c r="R168" s="147">
        <v>0</v>
      </c>
      <c r="S168" s="147">
        <f t="shared" si="60"/>
        <v>0</v>
      </c>
      <c r="T168" s="148">
        <f t="shared" si="61"/>
        <v>0</v>
      </c>
      <c r="U168" s="148"/>
    </row>
    <row r="169" spans="1:21" ht="15" customHeight="1">
      <c r="A169" s="226"/>
      <c r="B169" s="176" t="s">
        <v>319</v>
      </c>
      <c r="C169" s="227"/>
      <c r="D169" s="228" t="s">
        <v>320</v>
      </c>
      <c r="E169" s="229"/>
      <c r="F169" s="230"/>
      <c r="G169" s="231" t="s">
        <v>36</v>
      </c>
      <c r="H169" s="232"/>
      <c r="I169" s="232"/>
      <c r="J169" s="232">
        <f t="shared" si="59"/>
        <v>0</v>
      </c>
      <c r="K169" s="247"/>
      <c r="L169" s="245"/>
      <c r="M169" s="246"/>
      <c r="N169" s="103"/>
      <c r="O169" s="104"/>
      <c r="P169" s="104"/>
      <c r="Q169" s="147">
        <v>0</v>
      </c>
      <c r="R169" s="147">
        <v>0</v>
      </c>
      <c r="S169" s="147">
        <f t="shared" si="60"/>
        <v>0</v>
      </c>
      <c r="T169" s="148">
        <f t="shared" si="61"/>
        <v>0</v>
      </c>
      <c r="U169" s="149"/>
    </row>
    <row r="170" spans="1:21" ht="15" customHeight="1">
      <c r="A170" s="226"/>
      <c r="B170" s="176" t="s">
        <v>321</v>
      </c>
      <c r="C170" s="227"/>
      <c r="D170" s="228" t="s">
        <v>322</v>
      </c>
      <c r="E170" s="229"/>
      <c r="F170" s="230"/>
      <c r="G170" s="231" t="s">
        <v>36</v>
      </c>
      <c r="H170" s="232"/>
      <c r="I170" s="232"/>
      <c r="J170" s="232">
        <f t="shared" si="59"/>
        <v>0</v>
      </c>
      <c r="K170" s="247"/>
      <c r="L170" s="245"/>
      <c r="M170" s="246"/>
      <c r="N170" s="103"/>
      <c r="O170" s="104"/>
      <c r="P170" s="104"/>
      <c r="Q170" s="147">
        <v>0</v>
      </c>
      <c r="R170" s="147">
        <v>0</v>
      </c>
      <c r="S170" s="147">
        <f t="shared" si="60"/>
        <v>0</v>
      </c>
      <c r="T170" s="148">
        <f t="shared" si="61"/>
        <v>0</v>
      </c>
      <c r="U170" s="149"/>
    </row>
    <row r="171" spans="1:21" ht="15" customHeight="1">
      <c r="A171" s="226"/>
      <c r="B171" s="176" t="s">
        <v>323</v>
      </c>
      <c r="C171" s="227"/>
      <c r="D171" s="228" t="s">
        <v>324</v>
      </c>
      <c r="E171" s="229"/>
      <c r="F171" s="230"/>
      <c r="G171" s="231" t="s">
        <v>36</v>
      </c>
      <c r="H171" s="232"/>
      <c r="I171" s="232"/>
      <c r="J171" s="232">
        <f t="shared" si="59"/>
        <v>0</v>
      </c>
      <c r="K171" s="247"/>
      <c r="L171" s="245"/>
      <c r="M171" s="246"/>
      <c r="N171" s="103"/>
      <c r="O171" s="104"/>
      <c r="P171" s="104"/>
      <c r="Q171" s="147">
        <v>0</v>
      </c>
      <c r="R171" s="147">
        <v>0</v>
      </c>
      <c r="S171" s="147">
        <f t="shared" si="60"/>
        <v>0</v>
      </c>
      <c r="T171" s="148">
        <f t="shared" si="61"/>
        <v>0</v>
      </c>
      <c r="U171" s="149"/>
    </row>
    <row r="172" spans="1:21" ht="15" customHeight="1">
      <c r="A172" s="226"/>
      <c r="B172" s="176" t="s">
        <v>325</v>
      </c>
      <c r="C172" s="233" t="s">
        <v>326</v>
      </c>
      <c r="D172" s="228" t="s">
        <v>327</v>
      </c>
      <c r="E172" s="229"/>
      <c r="F172" s="234"/>
      <c r="G172" s="231" t="s">
        <v>250</v>
      </c>
      <c r="H172" s="235"/>
      <c r="I172" s="235"/>
      <c r="J172" s="235">
        <f t="shared" si="59"/>
        <v>0</v>
      </c>
      <c r="K172" s="247"/>
      <c r="L172" s="245"/>
      <c r="M172" s="246"/>
      <c r="N172" s="103"/>
      <c r="O172" s="104"/>
      <c r="P172" s="104"/>
      <c r="Q172" s="147">
        <v>0</v>
      </c>
      <c r="R172" s="147">
        <v>0</v>
      </c>
      <c r="S172" s="147">
        <f t="shared" si="60"/>
        <v>0</v>
      </c>
      <c r="T172" s="148">
        <f t="shared" si="61"/>
        <v>0</v>
      </c>
      <c r="U172" s="149"/>
    </row>
    <row r="173" spans="1:21" ht="15" customHeight="1">
      <c r="A173" s="226"/>
      <c r="B173" s="176" t="s">
        <v>328</v>
      </c>
      <c r="C173" s="227"/>
      <c r="D173" s="228" t="s">
        <v>329</v>
      </c>
      <c r="E173" s="229"/>
      <c r="F173" s="234"/>
      <c r="G173" s="231" t="s">
        <v>250</v>
      </c>
      <c r="H173" s="235"/>
      <c r="I173" s="235"/>
      <c r="J173" s="235">
        <f t="shared" si="59"/>
        <v>0</v>
      </c>
      <c r="K173" s="247"/>
      <c r="L173" s="245"/>
      <c r="M173" s="246"/>
      <c r="N173" s="103"/>
      <c r="O173" s="104"/>
      <c r="P173" s="104"/>
      <c r="Q173" s="147">
        <v>0</v>
      </c>
      <c r="R173" s="147">
        <v>0</v>
      </c>
      <c r="S173" s="147">
        <f t="shared" si="60"/>
        <v>0</v>
      </c>
      <c r="T173" s="148">
        <f t="shared" si="61"/>
        <v>0</v>
      </c>
      <c r="U173" s="149"/>
    </row>
    <row r="174" spans="1:21" ht="15" customHeight="1">
      <c r="A174" s="226"/>
      <c r="B174" s="176" t="s">
        <v>330</v>
      </c>
      <c r="C174" s="227"/>
      <c r="D174" s="228" t="s">
        <v>331</v>
      </c>
      <c r="E174" s="229"/>
      <c r="F174" s="234"/>
      <c r="G174" s="231" t="s">
        <v>250</v>
      </c>
      <c r="H174" s="235"/>
      <c r="I174" s="235"/>
      <c r="J174" s="235">
        <f t="shared" si="59"/>
        <v>0</v>
      </c>
      <c r="K174" s="247"/>
      <c r="L174" s="245"/>
      <c r="M174" s="246"/>
      <c r="N174" s="103"/>
      <c r="O174" s="104"/>
      <c r="P174" s="104"/>
      <c r="Q174" s="147">
        <v>0</v>
      </c>
      <c r="R174" s="147">
        <v>0</v>
      </c>
      <c r="S174" s="147">
        <f t="shared" si="60"/>
        <v>0</v>
      </c>
      <c r="T174" s="148">
        <f t="shared" si="61"/>
        <v>0</v>
      </c>
      <c r="U174" s="149"/>
    </row>
    <row r="175" spans="1:21" ht="15" customHeight="1">
      <c r="A175" s="226"/>
      <c r="B175" s="176" t="s">
        <v>332</v>
      </c>
      <c r="C175" s="227"/>
      <c r="D175" s="228" t="s">
        <v>333</v>
      </c>
      <c r="E175" s="229"/>
      <c r="F175" s="234"/>
      <c r="G175" s="231" t="s">
        <v>250</v>
      </c>
      <c r="H175" s="235"/>
      <c r="I175" s="235"/>
      <c r="J175" s="235">
        <f t="shared" si="59"/>
        <v>0</v>
      </c>
      <c r="K175" s="247"/>
      <c r="L175" s="245"/>
      <c r="M175" s="246"/>
      <c r="N175" s="103"/>
      <c r="O175" s="104"/>
      <c r="P175" s="104"/>
      <c r="Q175" s="147">
        <v>0</v>
      </c>
      <c r="R175" s="147">
        <v>0</v>
      </c>
      <c r="S175" s="147">
        <f t="shared" si="60"/>
        <v>0</v>
      </c>
      <c r="T175" s="148">
        <f t="shared" si="61"/>
        <v>0</v>
      </c>
      <c r="U175" s="150"/>
    </row>
    <row r="176" spans="1:21" ht="15" customHeight="1">
      <c r="A176" s="226"/>
      <c r="B176" s="176" t="s">
        <v>334</v>
      </c>
      <c r="C176" s="227"/>
      <c r="D176" s="228" t="s">
        <v>335</v>
      </c>
      <c r="E176" s="229"/>
      <c r="F176" s="234"/>
      <c r="G176" s="231" t="s">
        <v>150</v>
      </c>
      <c r="H176" s="235"/>
      <c r="I176" s="235"/>
      <c r="J176" s="235">
        <f t="shared" si="59"/>
        <v>0</v>
      </c>
      <c r="K176" s="247"/>
      <c r="L176" s="245"/>
      <c r="M176" s="246"/>
      <c r="N176" s="103"/>
      <c r="O176" s="104"/>
      <c r="P176" s="104"/>
      <c r="Q176" s="147">
        <v>0</v>
      </c>
      <c r="R176" s="147">
        <v>0</v>
      </c>
      <c r="S176" s="147">
        <f t="shared" si="60"/>
        <v>0</v>
      </c>
      <c r="T176" s="148">
        <f t="shared" si="61"/>
        <v>0</v>
      </c>
      <c r="U176" s="149"/>
    </row>
    <row r="177" spans="1:21" ht="15" customHeight="1">
      <c r="A177" s="226"/>
      <c r="B177" s="176" t="s">
        <v>336</v>
      </c>
      <c r="C177" s="227"/>
      <c r="D177" s="228" t="s">
        <v>305</v>
      </c>
      <c r="E177" s="229"/>
      <c r="F177" s="234"/>
      <c r="G177" s="231" t="s">
        <v>250</v>
      </c>
      <c r="H177" s="235"/>
      <c r="I177" s="235"/>
      <c r="J177" s="235">
        <f t="shared" si="59"/>
        <v>0</v>
      </c>
      <c r="K177" s="247"/>
      <c r="L177" s="245"/>
      <c r="M177" s="246"/>
      <c r="N177" s="103"/>
      <c r="O177" s="104"/>
      <c r="P177" s="104"/>
      <c r="Q177" s="147">
        <v>0</v>
      </c>
      <c r="R177" s="147">
        <v>0</v>
      </c>
      <c r="S177" s="147">
        <f t="shared" si="60"/>
        <v>0</v>
      </c>
      <c r="T177" s="148">
        <f t="shared" si="61"/>
        <v>0</v>
      </c>
      <c r="U177" s="148"/>
    </row>
    <row r="178" spans="1:21" ht="15" customHeight="1">
      <c r="A178" s="226"/>
      <c r="B178" s="176" t="s">
        <v>337</v>
      </c>
      <c r="C178" s="227"/>
      <c r="D178" s="228" t="s">
        <v>338</v>
      </c>
      <c r="E178" s="229"/>
      <c r="F178" s="236"/>
      <c r="G178" s="237" t="s">
        <v>250</v>
      </c>
      <c r="H178" s="238"/>
      <c r="I178" s="238"/>
      <c r="J178" s="238">
        <f t="shared" si="59"/>
        <v>0</v>
      </c>
      <c r="K178" s="247"/>
      <c r="L178" s="245"/>
      <c r="M178" s="246"/>
      <c r="N178" s="103"/>
      <c r="O178" s="104"/>
      <c r="P178" s="104"/>
      <c r="Q178" s="147">
        <v>0</v>
      </c>
      <c r="R178" s="147">
        <v>0</v>
      </c>
      <c r="S178" s="147">
        <f t="shared" si="60"/>
        <v>0</v>
      </c>
      <c r="T178" s="148">
        <f t="shared" si="61"/>
        <v>0</v>
      </c>
      <c r="U178" s="149"/>
    </row>
    <row r="179" spans="1:21" ht="15" customHeight="1">
      <c r="A179" s="226"/>
      <c r="B179" s="176" t="s">
        <v>339</v>
      </c>
      <c r="C179" s="233" t="s">
        <v>340</v>
      </c>
      <c r="D179" s="219" t="s">
        <v>341</v>
      </c>
      <c r="E179" s="219"/>
      <c r="F179" s="239"/>
      <c r="G179" s="237" t="s">
        <v>250</v>
      </c>
      <c r="H179" s="235"/>
      <c r="I179" s="235"/>
      <c r="J179" s="238">
        <f t="shared" si="59"/>
        <v>0</v>
      </c>
      <c r="K179" s="248"/>
      <c r="L179" s="245"/>
      <c r="M179" s="246"/>
      <c r="N179" s="103"/>
      <c r="O179" s="104"/>
      <c r="P179" s="104"/>
      <c r="Q179" s="147">
        <v>0</v>
      </c>
      <c r="R179" s="147">
        <v>0</v>
      </c>
      <c r="S179" s="147">
        <f t="shared" si="60"/>
        <v>0</v>
      </c>
      <c r="T179" s="148">
        <f t="shared" si="61"/>
        <v>0</v>
      </c>
      <c r="U179" s="150"/>
    </row>
    <row r="180" spans="1:21" ht="15" customHeight="1">
      <c r="A180" s="226"/>
      <c r="B180" s="176" t="s">
        <v>342</v>
      </c>
      <c r="C180" s="227"/>
      <c r="D180" s="219" t="s">
        <v>343</v>
      </c>
      <c r="E180" s="219"/>
      <c r="F180" s="239"/>
      <c r="G180" s="237" t="s">
        <v>250</v>
      </c>
      <c r="H180" s="235"/>
      <c r="I180" s="235"/>
      <c r="J180" s="238">
        <f t="shared" si="59"/>
        <v>0</v>
      </c>
      <c r="K180" s="248"/>
      <c r="L180" s="245"/>
      <c r="M180" s="246"/>
      <c r="N180" s="103"/>
      <c r="O180" s="104"/>
      <c r="P180" s="104"/>
      <c r="Q180" s="147">
        <v>0</v>
      </c>
      <c r="R180" s="147">
        <v>0</v>
      </c>
      <c r="S180" s="147">
        <f t="shared" si="60"/>
        <v>0</v>
      </c>
      <c r="T180" s="148">
        <f t="shared" si="61"/>
        <v>0</v>
      </c>
      <c r="U180" s="149"/>
    </row>
    <row r="181" spans="1:21" ht="15" customHeight="1">
      <c r="A181" s="226"/>
      <c r="B181" s="176" t="s">
        <v>344</v>
      </c>
      <c r="C181" s="227"/>
      <c r="D181" s="219" t="s">
        <v>345</v>
      </c>
      <c r="E181" s="219"/>
      <c r="F181" s="239"/>
      <c r="G181" s="237" t="s">
        <v>250</v>
      </c>
      <c r="H181" s="235"/>
      <c r="I181" s="235"/>
      <c r="J181" s="238">
        <f t="shared" si="59"/>
        <v>0</v>
      </c>
      <c r="K181" s="248"/>
      <c r="L181" s="245"/>
      <c r="M181" s="246"/>
      <c r="N181" s="103"/>
      <c r="O181" s="104"/>
      <c r="P181" s="104"/>
      <c r="Q181" s="147">
        <v>0</v>
      </c>
      <c r="R181" s="147">
        <v>0</v>
      </c>
      <c r="S181" s="147">
        <f t="shared" si="60"/>
        <v>0</v>
      </c>
      <c r="T181" s="148">
        <f t="shared" si="61"/>
        <v>0</v>
      </c>
      <c r="U181" s="148"/>
    </row>
    <row r="182" spans="1:21" ht="15" customHeight="1">
      <c r="A182" s="226"/>
      <c r="B182" s="176" t="s">
        <v>346</v>
      </c>
      <c r="C182" s="227"/>
      <c r="D182" s="219" t="s">
        <v>347</v>
      </c>
      <c r="E182" s="219"/>
      <c r="F182" s="239"/>
      <c r="G182" s="231" t="s">
        <v>250</v>
      </c>
      <c r="H182" s="235"/>
      <c r="I182" s="235"/>
      <c r="J182" s="235">
        <f t="shared" si="59"/>
        <v>0</v>
      </c>
      <c r="K182" s="248"/>
      <c r="L182" s="245"/>
      <c r="M182" s="246"/>
      <c r="N182" s="103"/>
      <c r="O182" s="104"/>
      <c r="P182" s="104"/>
      <c r="Q182" s="147">
        <v>0</v>
      </c>
      <c r="R182" s="147">
        <v>0</v>
      </c>
      <c r="S182" s="147">
        <f t="shared" si="60"/>
        <v>0</v>
      </c>
      <c r="T182" s="148">
        <f t="shared" si="61"/>
        <v>0</v>
      </c>
      <c r="U182" s="149"/>
    </row>
    <row r="183" spans="1:21" ht="15" customHeight="1">
      <c r="A183" s="36"/>
      <c r="B183" s="58" t="s">
        <v>71</v>
      </c>
      <c r="C183" s="463" t="s">
        <v>348</v>
      </c>
      <c r="D183" s="464"/>
      <c r="E183" s="240"/>
      <c r="F183" s="241"/>
      <c r="G183" s="241"/>
      <c r="H183" s="242"/>
      <c r="I183" s="242"/>
      <c r="J183" s="242"/>
      <c r="K183" s="111">
        <f>SUM(J184:J197)</f>
        <v>0</v>
      </c>
      <c r="L183" s="105"/>
      <c r="M183" s="112">
        <f>SUM(M184:M197)</f>
        <v>0</v>
      </c>
      <c r="N183" s="103"/>
      <c r="O183" s="114"/>
      <c r="P183" s="114"/>
      <c r="Q183" s="144"/>
      <c r="R183" s="145"/>
      <c r="S183" s="145"/>
      <c r="T183" s="145"/>
      <c r="U183" s="146">
        <f>SUM(T184:T197)</f>
        <v>0</v>
      </c>
    </row>
    <row r="184" spans="1:21" ht="15" customHeight="1">
      <c r="A184" s="226"/>
      <c r="B184" s="176" t="s">
        <v>349</v>
      </c>
      <c r="C184" s="227"/>
      <c r="D184" s="243" t="s">
        <v>350</v>
      </c>
      <c r="E184" s="244"/>
      <c r="F184" s="230"/>
      <c r="G184" s="231" t="s">
        <v>36</v>
      </c>
      <c r="H184" s="232"/>
      <c r="I184" s="232"/>
      <c r="J184" s="232">
        <f t="shared" ref="J184:J197" si="62">SUM(H184*I184)</f>
        <v>0</v>
      </c>
      <c r="K184" s="238"/>
      <c r="L184" s="245"/>
      <c r="M184" s="246"/>
      <c r="N184" s="103"/>
      <c r="O184" s="104"/>
      <c r="P184" s="104"/>
      <c r="Q184" s="147">
        <v>0</v>
      </c>
      <c r="R184" s="147">
        <v>0</v>
      </c>
      <c r="S184" s="147">
        <f t="shared" ref="S184:S197" si="63">+Q184+R184</f>
        <v>0</v>
      </c>
      <c r="T184" s="148">
        <f t="shared" ref="T184:T197" si="64">J184*R184</f>
        <v>0</v>
      </c>
      <c r="U184" s="149"/>
    </row>
    <row r="185" spans="1:21" ht="15" customHeight="1">
      <c r="A185" s="226"/>
      <c r="B185" s="176" t="s">
        <v>82</v>
      </c>
      <c r="C185" s="227"/>
      <c r="D185" s="243" t="s">
        <v>351</v>
      </c>
      <c r="E185" s="244"/>
      <c r="F185" s="230"/>
      <c r="G185" s="231" t="s">
        <v>36</v>
      </c>
      <c r="H185" s="232"/>
      <c r="I185" s="232"/>
      <c r="J185" s="232">
        <f t="shared" si="62"/>
        <v>0</v>
      </c>
      <c r="K185" s="247"/>
      <c r="L185" s="245"/>
      <c r="M185" s="246"/>
      <c r="N185" s="103"/>
      <c r="O185" s="104"/>
      <c r="P185" s="104"/>
      <c r="Q185" s="147">
        <v>0</v>
      </c>
      <c r="R185" s="147">
        <v>0</v>
      </c>
      <c r="S185" s="147">
        <f t="shared" si="63"/>
        <v>0</v>
      </c>
      <c r="T185" s="148">
        <f t="shared" si="64"/>
        <v>0</v>
      </c>
      <c r="U185" s="149"/>
    </row>
    <row r="186" spans="1:21" ht="15" customHeight="1">
      <c r="A186" s="226"/>
      <c r="B186" s="176" t="s">
        <v>352</v>
      </c>
      <c r="C186" s="227"/>
      <c r="D186" s="243" t="s">
        <v>353</v>
      </c>
      <c r="E186" s="244"/>
      <c r="F186" s="230"/>
      <c r="G186" s="231" t="s">
        <v>36</v>
      </c>
      <c r="H186" s="232"/>
      <c r="I186" s="232"/>
      <c r="J186" s="232">
        <f t="shared" si="62"/>
        <v>0</v>
      </c>
      <c r="K186" s="247"/>
      <c r="L186" s="245"/>
      <c r="M186" s="246"/>
      <c r="N186" s="103"/>
      <c r="O186" s="104"/>
      <c r="P186" s="104"/>
      <c r="Q186" s="147">
        <v>0</v>
      </c>
      <c r="R186" s="147">
        <v>0</v>
      </c>
      <c r="S186" s="147">
        <f t="shared" si="63"/>
        <v>0</v>
      </c>
      <c r="T186" s="148">
        <f t="shared" si="64"/>
        <v>0</v>
      </c>
      <c r="U186" s="149"/>
    </row>
    <row r="187" spans="1:21" ht="15" customHeight="1">
      <c r="A187" s="226"/>
      <c r="B187" s="176" t="s">
        <v>354</v>
      </c>
      <c r="C187" s="227"/>
      <c r="D187" s="243" t="s">
        <v>355</v>
      </c>
      <c r="E187" s="244"/>
      <c r="F187" s="230"/>
      <c r="G187" s="231" t="s">
        <v>250</v>
      </c>
      <c r="H187" s="232"/>
      <c r="I187" s="232"/>
      <c r="J187" s="232">
        <f t="shared" si="62"/>
        <v>0</v>
      </c>
      <c r="K187" s="247"/>
      <c r="L187" s="245"/>
      <c r="M187" s="246"/>
      <c r="N187" s="103"/>
      <c r="O187" s="104"/>
      <c r="P187" s="104"/>
      <c r="Q187" s="147">
        <v>0</v>
      </c>
      <c r="R187" s="147">
        <v>0</v>
      </c>
      <c r="S187" s="147">
        <f t="shared" si="63"/>
        <v>0</v>
      </c>
      <c r="T187" s="148">
        <f t="shared" si="64"/>
        <v>0</v>
      </c>
      <c r="U187" s="149"/>
    </row>
    <row r="188" spans="1:21" ht="15" customHeight="1">
      <c r="A188" s="226"/>
      <c r="B188" s="176" t="s">
        <v>356</v>
      </c>
      <c r="C188" s="227"/>
      <c r="D188" s="243" t="s">
        <v>357</v>
      </c>
      <c r="E188" s="244"/>
      <c r="F188" s="230"/>
      <c r="G188" s="231" t="s">
        <v>250</v>
      </c>
      <c r="H188" s="232"/>
      <c r="I188" s="232"/>
      <c r="J188" s="232">
        <f t="shared" si="62"/>
        <v>0</v>
      </c>
      <c r="K188" s="247"/>
      <c r="L188" s="245"/>
      <c r="M188" s="246"/>
      <c r="N188" s="103"/>
      <c r="O188" s="104"/>
      <c r="P188" s="104"/>
      <c r="Q188" s="147">
        <v>0</v>
      </c>
      <c r="R188" s="147">
        <v>0</v>
      </c>
      <c r="S188" s="147">
        <f t="shared" si="63"/>
        <v>0</v>
      </c>
      <c r="T188" s="148">
        <f t="shared" si="64"/>
        <v>0</v>
      </c>
      <c r="U188" s="149"/>
    </row>
    <row r="189" spans="1:21" ht="15" customHeight="1">
      <c r="A189" s="226"/>
      <c r="B189" s="176" t="s">
        <v>358</v>
      </c>
      <c r="C189" s="227"/>
      <c r="D189" s="243" t="s">
        <v>359</v>
      </c>
      <c r="E189" s="244"/>
      <c r="F189" s="230"/>
      <c r="G189" s="231" t="s">
        <v>250</v>
      </c>
      <c r="H189" s="232"/>
      <c r="I189" s="232"/>
      <c r="J189" s="232">
        <f t="shared" si="62"/>
        <v>0</v>
      </c>
      <c r="K189" s="247"/>
      <c r="L189" s="245"/>
      <c r="M189" s="246"/>
      <c r="N189" s="103"/>
      <c r="O189" s="104"/>
      <c r="P189" s="104"/>
      <c r="Q189" s="147">
        <v>0</v>
      </c>
      <c r="R189" s="147">
        <v>0</v>
      </c>
      <c r="S189" s="147">
        <f t="shared" si="63"/>
        <v>0</v>
      </c>
      <c r="T189" s="148">
        <f t="shared" si="64"/>
        <v>0</v>
      </c>
      <c r="U189" s="149"/>
    </row>
    <row r="190" spans="1:21" ht="15" customHeight="1">
      <c r="A190" s="226"/>
      <c r="B190" s="176" t="s">
        <v>360</v>
      </c>
      <c r="C190" s="227"/>
      <c r="D190" s="243" t="s">
        <v>361</v>
      </c>
      <c r="E190" s="244"/>
      <c r="F190" s="230"/>
      <c r="G190" s="231" t="s">
        <v>250</v>
      </c>
      <c r="H190" s="232"/>
      <c r="I190" s="232"/>
      <c r="J190" s="232">
        <f t="shared" si="62"/>
        <v>0</v>
      </c>
      <c r="K190" s="247"/>
      <c r="L190" s="245"/>
      <c r="M190" s="246"/>
      <c r="N190" s="103"/>
      <c r="O190" s="104"/>
      <c r="P190" s="104"/>
      <c r="Q190" s="147">
        <v>0</v>
      </c>
      <c r="R190" s="147">
        <v>0</v>
      </c>
      <c r="S190" s="147">
        <f t="shared" si="63"/>
        <v>0</v>
      </c>
      <c r="T190" s="148">
        <f t="shared" si="64"/>
        <v>0</v>
      </c>
      <c r="U190" s="149"/>
    </row>
    <row r="191" spans="1:21" ht="15" customHeight="1">
      <c r="A191" s="226"/>
      <c r="B191" s="176" t="s">
        <v>362</v>
      </c>
      <c r="C191" s="227"/>
      <c r="D191" s="243" t="s">
        <v>363</v>
      </c>
      <c r="E191" s="244"/>
      <c r="F191" s="230"/>
      <c r="G191" s="231" t="s">
        <v>250</v>
      </c>
      <c r="H191" s="232"/>
      <c r="I191" s="232"/>
      <c r="J191" s="232">
        <f t="shared" si="62"/>
        <v>0</v>
      </c>
      <c r="K191" s="247"/>
      <c r="L191" s="245"/>
      <c r="M191" s="246"/>
      <c r="N191" s="103"/>
      <c r="O191" s="104"/>
      <c r="P191" s="104"/>
      <c r="Q191" s="147">
        <v>0</v>
      </c>
      <c r="R191" s="147">
        <v>0</v>
      </c>
      <c r="S191" s="147">
        <f t="shared" si="63"/>
        <v>0</v>
      </c>
      <c r="T191" s="148">
        <f t="shared" si="64"/>
        <v>0</v>
      </c>
      <c r="U191" s="149"/>
    </row>
    <row r="192" spans="1:21" ht="15" customHeight="1">
      <c r="A192" s="226"/>
      <c r="B192" s="176" t="s">
        <v>364</v>
      </c>
      <c r="C192" s="227"/>
      <c r="D192" s="243" t="s">
        <v>365</v>
      </c>
      <c r="E192" s="244"/>
      <c r="F192" s="230"/>
      <c r="G192" s="231" t="s">
        <v>250</v>
      </c>
      <c r="H192" s="232"/>
      <c r="I192" s="232"/>
      <c r="J192" s="232">
        <f t="shared" si="62"/>
        <v>0</v>
      </c>
      <c r="K192" s="247"/>
      <c r="L192" s="245"/>
      <c r="M192" s="246"/>
      <c r="N192" s="103"/>
      <c r="O192" s="104"/>
      <c r="P192" s="104"/>
      <c r="Q192" s="147">
        <v>0</v>
      </c>
      <c r="R192" s="147">
        <v>0</v>
      </c>
      <c r="S192" s="147">
        <f t="shared" si="63"/>
        <v>0</v>
      </c>
      <c r="T192" s="148">
        <f t="shared" si="64"/>
        <v>0</v>
      </c>
      <c r="U192" s="149"/>
    </row>
    <row r="193" spans="1:21" ht="15" customHeight="1">
      <c r="A193" s="226"/>
      <c r="B193" s="176" t="s">
        <v>366</v>
      </c>
      <c r="C193" s="227"/>
      <c r="D193" s="243" t="s">
        <v>367</v>
      </c>
      <c r="E193" s="244"/>
      <c r="F193" s="230"/>
      <c r="G193" s="231" t="s">
        <v>250</v>
      </c>
      <c r="H193" s="232"/>
      <c r="I193" s="232"/>
      <c r="J193" s="232">
        <f t="shared" si="62"/>
        <v>0</v>
      </c>
      <c r="K193" s="247"/>
      <c r="L193" s="245"/>
      <c r="M193" s="246"/>
      <c r="N193" s="103"/>
      <c r="O193" s="104"/>
      <c r="P193" s="104"/>
      <c r="Q193" s="147">
        <v>0</v>
      </c>
      <c r="R193" s="147">
        <v>0</v>
      </c>
      <c r="S193" s="147">
        <f t="shared" si="63"/>
        <v>0</v>
      </c>
      <c r="T193" s="148">
        <f t="shared" si="64"/>
        <v>0</v>
      </c>
      <c r="U193" s="149"/>
    </row>
    <row r="194" spans="1:21" ht="15" customHeight="1">
      <c r="A194" s="226"/>
      <c r="B194" s="176" t="s">
        <v>368</v>
      </c>
      <c r="C194" s="227"/>
      <c r="D194" s="243" t="s">
        <v>369</v>
      </c>
      <c r="E194" s="244"/>
      <c r="F194" s="230"/>
      <c r="G194" s="231" t="s">
        <v>250</v>
      </c>
      <c r="H194" s="232"/>
      <c r="I194" s="232"/>
      <c r="J194" s="232">
        <f t="shared" si="62"/>
        <v>0</v>
      </c>
      <c r="K194" s="247"/>
      <c r="L194" s="245"/>
      <c r="M194" s="246"/>
      <c r="N194" s="103"/>
      <c r="O194" s="104"/>
      <c r="P194" s="104"/>
      <c r="Q194" s="147">
        <v>0</v>
      </c>
      <c r="R194" s="147">
        <v>0</v>
      </c>
      <c r="S194" s="147">
        <f t="shared" si="63"/>
        <v>0</v>
      </c>
      <c r="T194" s="148">
        <f t="shared" si="64"/>
        <v>0</v>
      </c>
      <c r="U194" s="149"/>
    </row>
    <row r="195" spans="1:21" ht="15" customHeight="1">
      <c r="A195" s="226"/>
      <c r="B195" s="176" t="s">
        <v>370</v>
      </c>
      <c r="C195" s="227"/>
      <c r="D195" s="243" t="s">
        <v>371</v>
      </c>
      <c r="E195" s="244"/>
      <c r="F195" s="230"/>
      <c r="G195" s="231" t="s">
        <v>250</v>
      </c>
      <c r="H195" s="232"/>
      <c r="I195" s="232"/>
      <c r="J195" s="232">
        <f t="shared" si="62"/>
        <v>0</v>
      </c>
      <c r="K195" s="247"/>
      <c r="L195" s="245"/>
      <c r="M195" s="246"/>
      <c r="N195" s="103"/>
      <c r="O195" s="104"/>
      <c r="P195" s="104"/>
      <c r="Q195" s="147">
        <v>0</v>
      </c>
      <c r="R195" s="147">
        <v>0</v>
      </c>
      <c r="S195" s="147">
        <f t="shared" si="63"/>
        <v>0</v>
      </c>
      <c r="T195" s="148">
        <f t="shared" si="64"/>
        <v>0</v>
      </c>
      <c r="U195" s="150"/>
    </row>
    <row r="196" spans="1:21" ht="15" customHeight="1">
      <c r="A196" s="226"/>
      <c r="B196" s="176" t="s">
        <v>372</v>
      </c>
      <c r="C196" s="227"/>
      <c r="D196" s="243" t="s">
        <v>373</v>
      </c>
      <c r="E196" s="244"/>
      <c r="F196" s="230"/>
      <c r="G196" s="231" t="s">
        <v>250</v>
      </c>
      <c r="H196" s="232"/>
      <c r="I196" s="232"/>
      <c r="J196" s="232">
        <f t="shared" si="62"/>
        <v>0</v>
      </c>
      <c r="K196" s="247"/>
      <c r="L196" s="245"/>
      <c r="M196" s="246"/>
      <c r="N196" s="103"/>
      <c r="O196" s="104"/>
      <c r="P196" s="104"/>
      <c r="Q196" s="147">
        <v>0</v>
      </c>
      <c r="R196" s="147">
        <v>0</v>
      </c>
      <c r="S196" s="147">
        <f t="shared" si="63"/>
        <v>0</v>
      </c>
      <c r="T196" s="148">
        <f t="shared" si="64"/>
        <v>0</v>
      </c>
      <c r="U196" s="149"/>
    </row>
    <row r="197" spans="1:21" ht="15" customHeight="1">
      <c r="A197" s="226"/>
      <c r="B197" s="176" t="s">
        <v>374</v>
      </c>
      <c r="C197" s="227"/>
      <c r="D197" s="243" t="s">
        <v>375</v>
      </c>
      <c r="E197" s="244"/>
      <c r="F197" s="230"/>
      <c r="G197" s="231" t="s">
        <v>250</v>
      </c>
      <c r="H197" s="232"/>
      <c r="I197" s="232"/>
      <c r="J197" s="232">
        <f t="shared" si="62"/>
        <v>0</v>
      </c>
      <c r="K197" s="247"/>
      <c r="L197" s="245"/>
      <c r="M197" s="246"/>
      <c r="N197" s="103"/>
      <c r="O197" s="104"/>
      <c r="P197" s="104"/>
      <c r="Q197" s="147">
        <v>0</v>
      </c>
      <c r="R197" s="147">
        <v>0</v>
      </c>
      <c r="S197" s="147">
        <f t="shared" si="63"/>
        <v>0</v>
      </c>
      <c r="T197" s="148">
        <f t="shared" si="64"/>
        <v>0</v>
      </c>
      <c r="U197" s="149"/>
    </row>
    <row r="198" spans="1:21" ht="15" customHeight="1">
      <c r="A198" s="36"/>
      <c r="B198" s="58" t="s">
        <v>91</v>
      </c>
      <c r="C198" s="85" t="s">
        <v>376</v>
      </c>
      <c r="D198" s="249"/>
      <c r="E198" s="249"/>
      <c r="F198" s="62"/>
      <c r="G198" s="62"/>
      <c r="H198" s="63"/>
      <c r="I198" s="63"/>
      <c r="J198" s="63"/>
      <c r="K198" s="288">
        <f>SUM(J199:J214)</f>
        <v>0</v>
      </c>
      <c r="L198" s="105"/>
      <c r="M198" s="112">
        <f>SUM(M199:M214)</f>
        <v>0</v>
      </c>
      <c r="N198" s="103"/>
      <c r="O198" s="114"/>
      <c r="P198" s="114"/>
      <c r="Q198" s="144"/>
      <c r="R198" s="145"/>
      <c r="S198" s="145"/>
      <c r="T198" s="145"/>
      <c r="U198" s="146">
        <f>SUM(T199:T214)</f>
        <v>0</v>
      </c>
    </row>
    <row r="199" spans="1:21" ht="15" customHeight="1">
      <c r="A199" s="226"/>
      <c r="B199" s="250" t="s">
        <v>377</v>
      </c>
      <c r="C199" s="251"/>
      <c r="D199" s="252" t="s">
        <v>378</v>
      </c>
      <c r="E199" s="253"/>
      <c r="F199" s="254"/>
      <c r="G199" s="231" t="s">
        <v>36</v>
      </c>
      <c r="H199" s="232"/>
      <c r="I199" s="232"/>
      <c r="J199" s="289">
        <f t="shared" ref="J199:J201" si="65">SUM(H199*I199)</f>
        <v>0</v>
      </c>
      <c r="K199" s="238"/>
      <c r="L199" s="245"/>
      <c r="M199" s="246"/>
      <c r="N199" s="103"/>
      <c r="O199" s="104"/>
      <c r="P199" s="104"/>
      <c r="Q199" s="147">
        <v>0</v>
      </c>
      <c r="R199" s="147">
        <v>0</v>
      </c>
      <c r="S199" s="147">
        <f t="shared" ref="S199:S201" si="66">+Q199+R199</f>
        <v>0</v>
      </c>
      <c r="T199" s="148">
        <f>J199*R199</f>
        <v>0</v>
      </c>
      <c r="U199" s="149"/>
    </row>
    <row r="200" spans="1:21" ht="15" customHeight="1">
      <c r="A200" s="226"/>
      <c r="B200" s="250" t="s">
        <v>379</v>
      </c>
      <c r="C200" s="251"/>
      <c r="D200" s="252" t="s">
        <v>380</v>
      </c>
      <c r="E200" s="219"/>
      <c r="F200" s="239"/>
      <c r="G200" s="231" t="s">
        <v>36</v>
      </c>
      <c r="H200" s="235"/>
      <c r="I200" s="235"/>
      <c r="J200" s="289">
        <f t="shared" si="65"/>
        <v>0</v>
      </c>
      <c r="K200" s="247"/>
      <c r="L200" s="245"/>
      <c r="M200" s="246"/>
      <c r="N200" s="103"/>
      <c r="O200" s="104"/>
      <c r="P200" s="104"/>
      <c r="Q200" s="147">
        <v>0</v>
      </c>
      <c r="R200" s="147">
        <v>0</v>
      </c>
      <c r="S200" s="147">
        <f t="shared" si="66"/>
        <v>0</v>
      </c>
      <c r="T200" s="148">
        <f>J200*R200</f>
        <v>0</v>
      </c>
      <c r="U200" s="149"/>
    </row>
    <row r="201" spans="1:21" ht="15" customHeight="1">
      <c r="A201" s="226"/>
      <c r="B201" s="250" t="s">
        <v>381</v>
      </c>
      <c r="C201" s="255"/>
      <c r="D201" s="252" t="s">
        <v>382</v>
      </c>
      <c r="E201" s="219"/>
      <c r="F201" s="239"/>
      <c r="G201" s="231" t="s">
        <v>36</v>
      </c>
      <c r="H201" s="235"/>
      <c r="I201" s="235"/>
      <c r="J201" s="289">
        <f t="shared" si="65"/>
        <v>0</v>
      </c>
      <c r="K201" s="247"/>
      <c r="L201" s="245"/>
      <c r="M201" s="246"/>
      <c r="N201" s="103"/>
      <c r="O201" s="104"/>
      <c r="P201" s="104"/>
      <c r="Q201" s="147">
        <v>0</v>
      </c>
      <c r="R201" s="147">
        <v>0</v>
      </c>
      <c r="S201" s="147">
        <f t="shared" si="66"/>
        <v>0</v>
      </c>
      <c r="T201" s="148">
        <f t="shared" ref="T201:T205" si="67">J201*R201</f>
        <v>0</v>
      </c>
      <c r="U201" s="149"/>
    </row>
    <row r="202" spans="1:21" ht="15" customHeight="1">
      <c r="A202" s="226"/>
      <c r="B202" s="250" t="s">
        <v>383</v>
      </c>
      <c r="C202" s="256" t="s">
        <v>384</v>
      </c>
      <c r="D202" s="257"/>
      <c r="E202" s="219"/>
      <c r="F202" s="239"/>
      <c r="G202" s="258"/>
      <c r="H202" s="235"/>
      <c r="I202" s="235"/>
      <c r="J202" s="289"/>
      <c r="K202" s="247"/>
      <c r="L202" s="245"/>
      <c r="M202" s="246"/>
      <c r="N202" s="103"/>
      <c r="O202" s="104"/>
      <c r="P202" s="104"/>
      <c r="Q202" s="147"/>
      <c r="R202" s="147"/>
      <c r="S202" s="147"/>
      <c r="T202" s="148"/>
      <c r="U202" s="149"/>
    </row>
    <row r="203" spans="1:21" ht="15" customHeight="1">
      <c r="A203" s="226"/>
      <c r="B203" s="250" t="s">
        <v>385</v>
      </c>
      <c r="C203" s="259"/>
      <c r="D203" s="22" t="s">
        <v>386</v>
      </c>
      <c r="E203" s="260"/>
      <c r="F203" s="261"/>
      <c r="G203" s="262" t="s">
        <v>36</v>
      </c>
      <c r="H203" s="238"/>
      <c r="I203" s="238"/>
      <c r="J203" s="289">
        <f t="shared" ref="J203:J205" si="68">SUM(H203*I203)</f>
        <v>0</v>
      </c>
      <c r="K203" s="247"/>
      <c r="L203" s="245"/>
      <c r="M203" s="246"/>
      <c r="N203" s="103"/>
      <c r="O203" s="104"/>
      <c r="P203" s="104"/>
      <c r="Q203" s="147">
        <v>0</v>
      </c>
      <c r="R203" s="147">
        <v>0</v>
      </c>
      <c r="S203" s="147">
        <f t="shared" ref="S203:S205" si="69">+Q203+R203</f>
        <v>0</v>
      </c>
      <c r="T203" s="148">
        <f t="shared" si="67"/>
        <v>0</v>
      </c>
      <c r="U203" s="149"/>
    </row>
    <row r="204" spans="1:21" ht="15" customHeight="1">
      <c r="A204" s="226"/>
      <c r="B204" s="250" t="s">
        <v>387</v>
      </c>
      <c r="C204" s="259"/>
      <c r="D204" s="243" t="s">
        <v>388</v>
      </c>
      <c r="E204" s="263"/>
      <c r="F204" s="264"/>
      <c r="G204" s="262" t="s">
        <v>217</v>
      </c>
      <c r="H204" s="265"/>
      <c r="I204" s="265"/>
      <c r="J204" s="289">
        <f t="shared" si="68"/>
        <v>0</v>
      </c>
      <c r="K204" s="247"/>
      <c r="L204" s="245"/>
      <c r="M204" s="246"/>
      <c r="N204" s="103"/>
      <c r="O204" s="104"/>
      <c r="P204" s="104"/>
      <c r="Q204" s="147">
        <v>0</v>
      </c>
      <c r="R204" s="147">
        <v>0</v>
      </c>
      <c r="S204" s="147">
        <f t="shared" si="69"/>
        <v>0</v>
      </c>
      <c r="T204" s="148">
        <f t="shared" si="67"/>
        <v>0</v>
      </c>
      <c r="U204" s="149"/>
    </row>
    <row r="205" spans="1:21" ht="15" customHeight="1">
      <c r="A205" s="226"/>
      <c r="B205" s="250" t="s">
        <v>389</v>
      </c>
      <c r="C205" s="266"/>
      <c r="D205" s="243" t="s">
        <v>390</v>
      </c>
      <c r="E205" s="267"/>
      <c r="F205" s="268"/>
      <c r="G205" s="231" t="s">
        <v>250</v>
      </c>
      <c r="H205" s="247"/>
      <c r="I205" s="247"/>
      <c r="J205" s="289">
        <f t="shared" si="68"/>
        <v>0</v>
      </c>
      <c r="K205" s="247"/>
      <c r="L205" s="245"/>
      <c r="M205" s="246"/>
      <c r="N205" s="103"/>
      <c r="O205" s="104"/>
      <c r="P205" s="104"/>
      <c r="Q205" s="147">
        <v>0</v>
      </c>
      <c r="R205" s="147">
        <v>0</v>
      </c>
      <c r="S205" s="147">
        <f t="shared" si="69"/>
        <v>0</v>
      </c>
      <c r="T205" s="148">
        <f t="shared" si="67"/>
        <v>0</v>
      </c>
      <c r="U205" s="149"/>
    </row>
    <row r="206" spans="1:21" ht="15" customHeight="1">
      <c r="A206" s="226"/>
      <c r="B206" s="269" t="s">
        <v>391</v>
      </c>
      <c r="C206" s="256" t="s">
        <v>392</v>
      </c>
      <c r="D206" s="257"/>
      <c r="E206" s="270"/>
      <c r="F206" s="261"/>
      <c r="G206" s="258"/>
      <c r="H206" s="238"/>
      <c r="I206" s="238"/>
      <c r="J206" s="289"/>
      <c r="K206" s="247"/>
      <c r="L206" s="245"/>
      <c r="M206" s="246"/>
      <c r="N206" s="103"/>
      <c r="O206" s="104"/>
      <c r="P206" s="104"/>
      <c r="Q206" s="147"/>
      <c r="R206" s="147"/>
      <c r="S206" s="147"/>
      <c r="T206" s="148"/>
      <c r="U206" s="149"/>
    </row>
    <row r="207" spans="1:21" ht="15" customHeight="1">
      <c r="A207" s="226"/>
      <c r="B207" s="269" t="s">
        <v>393</v>
      </c>
      <c r="C207" s="251"/>
      <c r="D207" s="271" t="s">
        <v>394</v>
      </c>
      <c r="E207" s="263"/>
      <c r="F207" s="264"/>
      <c r="G207" s="237" t="s">
        <v>250</v>
      </c>
      <c r="H207" s="265"/>
      <c r="I207" s="265"/>
      <c r="J207" s="289">
        <f t="shared" ref="J207:J211" si="70">SUM(H207*I207)</f>
        <v>0</v>
      </c>
      <c r="K207" s="247"/>
      <c r="L207" s="245"/>
      <c r="M207" s="246"/>
      <c r="N207" s="103"/>
      <c r="O207" s="104"/>
      <c r="P207" s="104"/>
      <c r="Q207" s="147">
        <v>0</v>
      </c>
      <c r="R207" s="147">
        <v>0</v>
      </c>
      <c r="S207" s="147">
        <f t="shared" ref="S207:S211" si="71">+Q207+R207</f>
        <v>0</v>
      </c>
      <c r="T207" s="148">
        <f t="shared" ref="T207:T211" si="72">J207*R207</f>
        <v>0</v>
      </c>
      <c r="U207" s="149"/>
    </row>
    <row r="208" spans="1:21" ht="15" customHeight="1">
      <c r="A208" s="226"/>
      <c r="B208" s="269" t="s">
        <v>395</v>
      </c>
      <c r="C208" s="272"/>
      <c r="D208" s="270" t="s">
        <v>396</v>
      </c>
      <c r="E208" s="267"/>
      <c r="F208" s="268"/>
      <c r="G208" s="237" t="s">
        <v>250</v>
      </c>
      <c r="H208" s="247"/>
      <c r="I208" s="247"/>
      <c r="J208" s="289">
        <f t="shared" si="70"/>
        <v>0</v>
      </c>
      <c r="K208" s="247"/>
      <c r="L208" s="245"/>
      <c r="M208" s="246"/>
      <c r="N208" s="103"/>
      <c r="O208" s="104"/>
      <c r="P208" s="104"/>
      <c r="Q208" s="147">
        <v>0</v>
      </c>
      <c r="R208" s="147">
        <v>0</v>
      </c>
      <c r="S208" s="147">
        <f t="shared" si="71"/>
        <v>0</v>
      </c>
      <c r="T208" s="148">
        <f t="shared" si="72"/>
        <v>0</v>
      </c>
      <c r="U208" s="149"/>
    </row>
    <row r="209" spans="1:21" ht="15" customHeight="1">
      <c r="A209" s="226"/>
      <c r="B209" s="269" t="s">
        <v>397</v>
      </c>
      <c r="C209" s="272"/>
      <c r="D209" s="270" t="s">
        <v>398</v>
      </c>
      <c r="E209" s="270"/>
      <c r="F209" s="261"/>
      <c r="G209" s="237" t="s">
        <v>250</v>
      </c>
      <c r="H209" s="238"/>
      <c r="I209" s="238"/>
      <c r="J209" s="289">
        <f t="shared" si="70"/>
        <v>0</v>
      </c>
      <c r="K209" s="247"/>
      <c r="L209" s="245"/>
      <c r="M209" s="246"/>
      <c r="N209" s="103"/>
      <c r="O209" s="104"/>
      <c r="P209" s="104"/>
      <c r="Q209" s="147">
        <v>0</v>
      </c>
      <c r="R209" s="147">
        <v>0</v>
      </c>
      <c r="S209" s="147">
        <f t="shared" si="71"/>
        <v>0</v>
      </c>
      <c r="T209" s="148">
        <f t="shared" si="72"/>
        <v>0</v>
      </c>
      <c r="U209" s="149"/>
    </row>
    <row r="210" spans="1:21" ht="15" customHeight="1">
      <c r="A210" s="226"/>
      <c r="B210" s="269" t="s">
        <v>399</v>
      </c>
      <c r="C210" s="272"/>
      <c r="D210" s="270" t="s">
        <v>400</v>
      </c>
      <c r="E210" s="263"/>
      <c r="F210" s="264"/>
      <c r="G210" s="231" t="s">
        <v>217</v>
      </c>
      <c r="H210" s="265"/>
      <c r="I210" s="265"/>
      <c r="J210" s="289">
        <f t="shared" si="70"/>
        <v>0</v>
      </c>
      <c r="K210" s="247"/>
      <c r="L210" s="245"/>
      <c r="M210" s="246"/>
      <c r="N210" s="103"/>
      <c r="O210" s="104"/>
      <c r="P210" s="104"/>
      <c r="Q210" s="147">
        <v>0</v>
      </c>
      <c r="R210" s="147">
        <v>0</v>
      </c>
      <c r="S210" s="147">
        <f t="shared" si="71"/>
        <v>0</v>
      </c>
      <c r="T210" s="148">
        <f t="shared" si="72"/>
        <v>0</v>
      </c>
      <c r="U210" s="149"/>
    </row>
    <row r="211" spans="1:21" ht="15" customHeight="1">
      <c r="A211" s="226"/>
      <c r="B211" s="269" t="s">
        <v>401</v>
      </c>
      <c r="C211" s="273"/>
      <c r="D211" s="270" t="s">
        <v>402</v>
      </c>
      <c r="E211" s="274"/>
      <c r="F211" s="275"/>
      <c r="G211" s="231" t="s">
        <v>250</v>
      </c>
      <c r="H211" s="276"/>
      <c r="I211" s="276"/>
      <c r="J211" s="289">
        <f t="shared" si="70"/>
        <v>0</v>
      </c>
      <c r="K211" s="247"/>
      <c r="L211" s="245"/>
      <c r="M211" s="246"/>
      <c r="N211" s="103"/>
      <c r="O211" s="104"/>
      <c r="P211" s="104"/>
      <c r="Q211" s="147">
        <v>0</v>
      </c>
      <c r="R211" s="147">
        <v>0</v>
      </c>
      <c r="S211" s="147">
        <f t="shared" si="71"/>
        <v>0</v>
      </c>
      <c r="T211" s="148">
        <f t="shared" si="72"/>
        <v>0</v>
      </c>
      <c r="U211" s="149"/>
    </row>
    <row r="212" spans="1:21" ht="15" customHeight="1">
      <c r="A212" s="226"/>
      <c r="B212" s="269" t="s">
        <v>403</v>
      </c>
      <c r="C212" s="256" t="s">
        <v>404</v>
      </c>
      <c r="D212" s="257"/>
      <c r="E212" s="274"/>
      <c r="F212" s="275"/>
      <c r="G212" s="258"/>
      <c r="H212" s="276"/>
      <c r="I212" s="276"/>
      <c r="J212" s="289"/>
      <c r="K212" s="247"/>
      <c r="L212" s="245"/>
      <c r="M212" s="246"/>
      <c r="N212" s="103"/>
      <c r="O212" s="104"/>
      <c r="P212" s="104"/>
      <c r="Q212" s="147"/>
      <c r="R212" s="147"/>
      <c r="S212" s="147"/>
      <c r="T212" s="148"/>
      <c r="U212" s="149"/>
    </row>
    <row r="213" spans="1:21" ht="15" customHeight="1">
      <c r="A213" s="226"/>
      <c r="B213" s="269" t="s">
        <v>405</v>
      </c>
      <c r="C213" s="251"/>
      <c r="D213" s="271" t="s">
        <v>394</v>
      </c>
      <c r="E213" s="274"/>
      <c r="F213" s="275"/>
      <c r="G213" s="237" t="s">
        <v>36</v>
      </c>
      <c r="H213" s="276"/>
      <c r="I213" s="276"/>
      <c r="J213" s="289">
        <f t="shared" ref="J213:J226" si="73">SUM(H213*I213)</f>
        <v>0</v>
      </c>
      <c r="K213" s="247"/>
      <c r="L213" s="245"/>
      <c r="M213" s="246"/>
      <c r="N213" s="103"/>
      <c r="O213" s="104"/>
      <c r="P213" s="104"/>
      <c r="Q213" s="147">
        <v>0</v>
      </c>
      <c r="R213" s="147">
        <v>0</v>
      </c>
      <c r="S213" s="147">
        <f t="shared" ref="S213:S226" si="74">+Q213+R213</f>
        <v>0</v>
      </c>
      <c r="T213" s="148">
        <f t="shared" ref="T213:T226" si="75">J213*R213</f>
        <v>0</v>
      </c>
      <c r="U213" s="149"/>
    </row>
    <row r="214" spans="1:21" ht="15" customHeight="1">
      <c r="A214" s="226"/>
      <c r="B214" s="269" t="s">
        <v>406</v>
      </c>
      <c r="C214" s="251"/>
      <c r="D214" s="277" t="s">
        <v>407</v>
      </c>
      <c r="E214" s="270"/>
      <c r="F214" s="261"/>
      <c r="G214" s="237" t="s">
        <v>250</v>
      </c>
      <c r="H214" s="238"/>
      <c r="I214" s="238"/>
      <c r="J214" s="289">
        <f t="shared" si="73"/>
        <v>0</v>
      </c>
      <c r="K214" s="232"/>
      <c r="L214" s="245"/>
      <c r="M214" s="246"/>
      <c r="N214" s="103"/>
      <c r="O214" s="104"/>
      <c r="P214" s="104"/>
      <c r="Q214" s="147">
        <v>0</v>
      </c>
      <c r="R214" s="147">
        <v>0</v>
      </c>
      <c r="S214" s="147">
        <f t="shared" si="74"/>
        <v>0</v>
      </c>
      <c r="T214" s="148">
        <f t="shared" si="75"/>
        <v>0</v>
      </c>
      <c r="U214" s="149"/>
    </row>
    <row r="215" spans="1:21" ht="15" customHeight="1">
      <c r="A215" s="36"/>
      <c r="B215" s="58" t="s">
        <v>97</v>
      </c>
      <c r="C215" s="59" t="s">
        <v>408</v>
      </c>
      <c r="D215" s="61"/>
      <c r="E215" s="167">
        <f>+$E$22</f>
        <v>0</v>
      </c>
      <c r="F215" s="168"/>
      <c r="G215" s="168"/>
      <c r="H215" s="169"/>
      <c r="I215" s="169"/>
      <c r="J215" s="169"/>
      <c r="K215" s="290">
        <f>SUM(J217:J297)</f>
        <v>0</v>
      </c>
      <c r="L215" s="105"/>
      <c r="M215" s="112">
        <f>SUM(M216:M292)</f>
        <v>0</v>
      </c>
      <c r="N215" s="113"/>
      <c r="O215" s="114"/>
      <c r="P215" s="114"/>
      <c r="Q215" s="144"/>
      <c r="R215" s="145"/>
      <c r="S215" s="145"/>
      <c r="T215" s="145"/>
      <c r="U215" s="146">
        <f>SUM(T217:T297)</f>
        <v>0</v>
      </c>
    </row>
    <row r="216" spans="1:21" ht="15" customHeight="1">
      <c r="A216" s="36"/>
      <c r="B216" s="64" t="s">
        <v>99</v>
      </c>
      <c r="C216" s="198" t="s">
        <v>409</v>
      </c>
      <c r="D216" s="278" t="s">
        <v>410</v>
      </c>
      <c r="E216" s="263"/>
      <c r="F216" s="258"/>
      <c r="G216" s="258"/>
      <c r="H216" s="154"/>
      <c r="I216" s="154"/>
      <c r="J216" s="238"/>
      <c r="K216" s="117"/>
      <c r="L216" s="105"/>
      <c r="M216" s="115"/>
      <c r="N216" s="103"/>
      <c r="O216" s="104"/>
      <c r="P216" s="104"/>
      <c r="Q216" s="147"/>
      <c r="R216" s="147"/>
      <c r="S216" s="147"/>
      <c r="T216" s="148"/>
      <c r="U216" s="148"/>
    </row>
    <row r="217" spans="1:21" ht="15" customHeight="1">
      <c r="A217" s="36"/>
      <c r="B217" s="64" t="s">
        <v>411</v>
      </c>
      <c r="C217" s="198"/>
      <c r="D217" s="278" t="s">
        <v>412</v>
      </c>
      <c r="E217" s="278"/>
      <c r="F217" s="231"/>
      <c r="G217" s="231" t="s">
        <v>217</v>
      </c>
      <c r="H217" s="182"/>
      <c r="I217" s="182"/>
      <c r="J217" s="238">
        <f t="shared" si="73"/>
        <v>0</v>
      </c>
      <c r="K217" s="118"/>
      <c r="L217" s="105"/>
      <c r="M217" s="115"/>
      <c r="N217" s="103"/>
      <c r="O217" s="104"/>
      <c r="P217" s="104"/>
      <c r="Q217" s="147">
        <v>0</v>
      </c>
      <c r="R217" s="147">
        <v>0</v>
      </c>
      <c r="S217" s="147">
        <f t="shared" si="74"/>
        <v>0</v>
      </c>
      <c r="T217" s="148">
        <f t="shared" si="75"/>
        <v>0</v>
      </c>
      <c r="U217" s="150"/>
    </row>
    <row r="218" spans="1:21" ht="15" customHeight="1">
      <c r="A218" s="36"/>
      <c r="B218" s="64" t="s">
        <v>413</v>
      </c>
      <c r="C218" s="198"/>
      <c r="D218" s="278" t="s">
        <v>414</v>
      </c>
      <c r="E218" s="278"/>
      <c r="F218" s="231"/>
      <c r="G218" s="231" t="s">
        <v>36</v>
      </c>
      <c r="H218" s="182"/>
      <c r="I218" s="182"/>
      <c r="J218" s="238">
        <f t="shared" si="73"/>
        <v>0</v>
      </c>
      <c r="K218" s="118"/>
      <c r="L218" s="105"/>
      <c r="M218" s="115"/>
      <c r="N218" s="103"/>
      <c r="O218" s="104"/>
      <c r="P218" s="104"/>
      <c r="Q218" s="147">
        <v>0</v>
      </c>
      <c r="R218" s="147">
        <v>0</v>
      </c>
      <c r="S218" s="147">
        <f t="shared" si="74"/>
        <v>0</v>
      </c>
      <c r="T218" s="148">
        <f t="shared" si="75"/>
        <v>0</v>
      </c>
      <c r="U218" s="150"/>
    </row>
    <row r="219" spans="1:21" ht="15" customHeight="1">
      <c r="A219" s="36"/>
      <c r="B219" s="64" t="s">
        <v>415</v>
      </c>
      <c r="C219" s="198"/>
      <c r="D219" s="278" t="s">
        <v>416</v>
      </c>
      <c r="E219" s="278"/>
      <c r="F219" s="231"/>
      <c r="G219" s="231" t="s">
        <v>217</v>
      </c>
      <c r="H219" s="182"/>
      <c r="I219" s="182"/>
      <c r="J219" s="238">
        <f t="shared" si="73"/>
        <v>0</v>
      </c>
      <c r="K219" s="118"/>
      <c r="L219" s="105"/>
      <c r="M219" s="115"/>
      <c r="N219" s="103"/>
      <c r="O219" s="104"/>
      <c r="P219" s="104"/>
      <c r="Q219" s="147">
        <v>0</v>
      </c>
      <c r="R219" s="147">
        <v>0</v>
      </c>
      <c r="S219" s="147">
        <f t="shared" si="74"/>
        <v>0</v>
      </c>
      <c r="T219" s="148">
        <f t="shared" si="75"/>
        <v>0</v>
      </c>
      <c r="U219" s="150"/>
    </row>
    <row r="220" spans="1:21" ht="15" customHeight="1">
      <c r="A220" s="36"/>
      <c r="B220" s="64" t="s">
        <v>417</v>
      </c>
      <c r="C220" s="198"/>
      <c r="D220" s="278" t="s">
        <v>418</v>
      </c>
      <c r="E220" s="278"/>
      <c r="F220" s="231"/>
      <c r="G220" s="231" t="s">
        <v>36</v>
      </c>
      <c r="H220" s="182"/>
      <c r="I220" s="182"/>
      <c r="J220" s="238">
        <f t="shared" si="73"/>
        <v>0</v>
      </c>
      <c r="K220" s="118"/>
      <c r="L220" s="105"/>
      <c r="M220" s="115"/>
      <c r="N220" s="103"/>
      <c r="O220" s="104"/>
      <c r="P220" s="104"/>
      <c r="Q220" s="147">
        <v>0</v>
      </c>
      <c r="R220" s="147">
        <v>0</v>
      </c>
      <c r="S220" s="147">
        <f t="shared" si="74"/>
        <v>0</v>
      </c>
      <c r="T220" s="148">
        <f t="shared" si="75"/>
        <v>0</v>
      </c>
      <c r="U220" s="150"/>
    </row>
    <row r="221" spans="1:21" ht="15" customHeight="1">
      <c r="A221" s="36"/>
      <c r="B221" s="64" t="s">
        <v>419</v>
      </c>
      <c r="C221" s="198"/>
      <c r="D221" s="278" t="s">
        <v>420</v>
      </c>
      <c r="E221" s="278"/>
      <c r="F221" s="231"/>
      <c r="G221" s="231" t="s">
        <v>217</v>
      </c>
      <c r="H221" s="182"/>
      <c r="I221" s="182"/>
      <c r="J221" s="238">
        <f t="shared" si="73"/>
        <v>0</v>
      </c>
      <c r="K221" s="118"/>
      <c r="L221" s="105"/>
      <c r="M221" s="115"/>
      <c r="N221" s="103"/>
      <c r="O221" s="104"/>
      <c r="P221" s="104"/>
      <c r="Q221" s="147">
        <v>0</v>
      </c>
      <c r="R221" s="147">
        <v>0</v>
      </c>
      <c r="S221" s="147">
        <f t="shared" si="74"/>
        <v>0</v>
      </c>
      <c r="T221" s="148">
        <f t="shared" si="75"/>
        <v>0</v>
      </c>
      <c r="U221" s="150"/>
    </row>
    <row r="222" spans="1:21" ht="15" customHeight="1">
      <c r="A222" s="36"/>
      <c r="B222" s="64" t="s">
        <v>421</v>
      </c>
      <c r="C222" s="198"/>
      <c r="D222" s="278" t="s">
        <v>422</v>
      </c>
      <c r="E222" s="278"/>
      <c r="F222" s="231"/>
      <c r="G222" s="231" t="s">
        <v>36</v>
      </c>
      <c r="H222" s="182"/>
      <c r="I222" s="182"/>
      <c r="J222" s="238">
        <f t="shared" si="73"/>
        <v>0</v>
      </c>
      <c r="K222" s="118"/>
      <c r="L222" s="105"/>
      <c r="M222" s="115"/>
      <c r="N222" s="103"/>
      <c r="O222" s="104"/>
      <c r="P222" s="104"/>
      <c r="Q222" s="147">
        <v>0</v>
      </c>
      <c r="R222" s="147">
        <v>0</v>
      </c>
      <c r="S222" s="147">
        <f t="shared" si="74"/>
        <v>0</v>
      </c>
      <c r="T222" s="148">
        <f t="shared" si="75"/>
        <v>0</v>
      </c>
      <c r="U222" s="150"/>
    </row>
    <row r="223" spans="1:21" ht="15" customHeight="1">
      <c r="A223" s="36"/>
      <c r="B223" s="64" t="s">
        <v>423</v>
      </c>
      <c r="C223" s="198"/>
      <c r="D223" s="278" t="s">
        <v>424</v>
      </c>
      <c r="E223" s="278"/>
      <c r="F223" s="231"/>
      <c r="G223" s="231" t="s">
        <v>217</v>
      </c>
      <c r="H223" s="182"/>
      <c r="I223" s="182"/>
      <c r="J223" s="238">
        <f t="shared" si="73"/>
        <v>0</v>
      </c>
      <c r="K223" s="118"/>
      <c r="L223" s="105"/>
      <c r="M223" s="115"/>
      <c r="N223" s="103"/>
      <c r="O223" s="104"/>
      <c r="P223" s="104"/>
      <c r="Q223" s="147">
        <v>0</v>
      </c>
      <c r="R223" s="147">
        <v>0</v>
      </c>
      <c r="S223" s="147">
        <f t="shared" si="74"/>
        <v>0</v>
      </c>
      <c r="T223" s="148">
        <f t="shared" si="75"/>
        <v>0</v>
      </c>
      <c r="U223" s="150"/>
    </row>
    <row r="224" spans="1:21" ht="15" customHeight="1">
      <c r="A224" s="36"/>
      <c r="B224" s="64" t="s">
        <v>425</v>
      </c>
      <c r="C224" s="198"/>
      <c r="D224" s="278" t="s">
        <v>426</v>
      </c>
      <c r="E224" s="278"/>
      <c r="F224" s="231"/>
      <c r="G224" s="231" t="s">
        <v>36</v>
      </c>
      <c r="H224" s="182"/>
      <c r="I224" s="182"/>
      <c r="J224" s="238">
        <f t="shared" si="73"/>
        <v>0</v>
      </c>
      <c r="K224" s="118"/>
      <c r="L224" s="105"/>
      <c r="M224" s="115"/>
      <c r="N224" s="103"/>
      <c r="O224" s="104"/>
      <c r="P224" s="104"/>
      <c r="Q224" s="147">
        <v>0</v>
      </c>
      <c r="R224" s="147">
        <v>0</v>
      </c>
      <c r="S224" s="147">
        <f t="shared" si="74"/>
        <v>0</v>
      </c>
      <c r="T224" s="148">
        <f t="shared" si="75"/>
        <v>0</v>
      </c>
      <c r="U224" s="150"/>
    </row>
    <row r="225" spans="1:21" ht="15" customHeight="1">
      <c r="A225" s="36"/>
      <c r="B225" s="64" t="s">
        <v>427</v>
      </c>
      <c r="C225" s="198"/>
      <c r="D225" s="278" t="s">
        <v>428</v>
      </c>
      <c r="E225" s="278"/>
      <c r="F225" s="231"/>
      <c r="G225" s="231" t="s">
        <v>217</v>
      </c>
      <c r="H225" s="182"/>
      <c r="I225" s="182"/>
      <c r="J225" s="238">
        <f t="shared" si="73"/>
        <v>0</v>
      </c>
      <c r="K225" s="118"/>
      <c r="L225" s="105"/>
      <c r="M225" s="115"/>
      <c r="N225" s="103"/>
      <c r="O225" s="104"/>
      <c r="P225" s="104"/>
      <c r="Q225" s="147">
        <v>0</v>
      </c>
      <c r="R225" s="147">
        <v>0</v>
      </c>
      <c r="S225" s="147">
        <f t="shared" si="74"/>
        <v>0</v>
      </c>
      <c r="T225" s="148">
        <f t="shared" si="75"/>
        <v>0</v>
      </c>
      <c r="U225" s="150"/>
    </row>
    <row r="226" spans="1:21" ht="15" customHeight="1">
      <c r="A226" s="36"/>
      <c r="B226" s="64" t="s">
        <v>429</v>
      </c>
      <c r="C226" s="279"/>
      <c r="D226" s="278" t="s">
        <v>430</v>
      </c>
      <c r="E226" s="278"/>
      <c r="F226" s="231"/>
      <c r="G226" s="231" t="s">
        <v>36</v>
      </c>
      <c r="H226" s="70"/>
      <c r="I226" s="70"/>
      <c r="J226" s="238">
        <f t="shared" si="73"/>
        <v>0</v>
      </c>
      <c r="K226" s="116"/>
      <c r="L226" s="105"/>
      <c r="M226" s="115"/>
      <c r="N226" s="103"/>
      <c r="O226" s="104"/>
      <c r="P226" s="104"/>
      <c r="Q226" s="147">
        <v>0</v>
      </c>
      <c r="R226" s="147">
        <v>0</v>
      </c>
      <c r="S226" s="147">
        <f t="shared" si="74"/>
        <v>0</v>
      </c>
      <c r="T226" s="148">
        <f t="shared" si="75"/>
        <v>0</v>
      </c>
      <c r="U226" s="150"/>
    </row>
    <row r="227" spans="1:21" ht="15" customHeight="1">
      <c r="A227" s="36"/>
      <c r="B227" s="64" t="s">
        <v>101</v>
      </c>
      <c r="C227" s="280" t="s">
        <v>431</v>
      </c>
      <c r="D227" s="278" t="s">
        <v>410</v>
      </c>
      <c r="E227" s="263"/>
      <c r="F227" s="258"/>
      <c r="G227" s="258"/>
      <c r="H227" s="182"/>
      <c r="I227" s="182"/>
      <c r="J227" s="238"/>
      <c r="K227" s="118"/>
      <c r="L227" s="105"/>
      <c r="M227" s="115"/>
      <c r="N227" s="103"/>
      <c r="O227" s="104"/>
      <c r="P227" s="104"/>
      <c r="Q227" s="147"/>
      <c r="R227" s="147"/>
      <c r="S227" s="147"/>
      <c r="T227" s="148"/>
      <c r="U227" s="150"/>
    </row>
    <row r="228" spans="1:21" ht="15" customHeight="1">
      <c r="A228" s="36"/>
      <c r="B228" s="64" t="s">
        <v>432</v>
      </c>
      <c r="C228" s="281"/>
      <c r="D228" s="243" t="s">
        <v>433</v>
      </c>
      <c r="E228" s="243"/>
      <c r="F228" s="231"/>
      <c r="G228" s="231" t="s">
        <v>217</v>
      </c>
      <c r="H228" s="75"/>
      <c r="I228" s="75"/>
      <c r="J228" s="235">
        <f t="shared" ref="J228:J241" si="76">SUM(H228*I228)</f>
        <v>0</v>
      </c>
      <c r="K228" s="118"/>
      <c r="L228" s="105"/>
      <c r="M228" s="115"/>
      <c r="N228" s="103"/>
      <c r="O228" s="104"/>
      <c r="P228" s="104"/>
      <c r="Q228" s="147">
        <v>0</v>
      </c>
      <c r="R228" s="147">
        <v>0</v>
      </c>
      <c r="S228" s="147">
        <f t="shared" ref="S228:S241" si="77">+Q228+R228</f>
        <v>0</v>
      </c>
      <c r="T228" s="148">
        <f t="shared" ref="T228:T241" si="78">J228*R228</f>
        <v>0</v>
      </c>
      <c r="U228" s="150"/>
    </row>
    <row r="229" spans="1:21" ht="15" customHeight="1">
      <c r="A229" s="36"/>
      <c r="B229" s="64" t="s">
        <v>434</v>
      </c>
      <c r="C229" s="282"/>
      <c r="D229" s="283" t="s">
        <v>435</v>
      </c>
      <c r="E229" s="243"/>
      <c r="F229" s="231"/>
      <c r="G229" s="231" t="s">
        <v>217</v>
      </c>
      <c r="H229" s="75"/>
      <c r="I229" s="75"/>
      <c r="J229" s="235">
        <f t="shared" si="76"/>
        <v>0</v>
      </c>
      <c r="K229" s="118"/>
      <c r="L229" s="105"/>
      <c r="M229" s="115"/>
      <c r="N229" s="103"/>
      <c r="O229" s="104"/>
      <c r="P229" s="104"/>
      <c r="Q229" s="147">
        <v>0</v>
      </c>
      <c r="R229" s="147">
        <v>0</v>
      </c>
      <c r="S229" s="147">
        <f t="shared" si="77"/>
        <v>0</v>
      </c>
      <c r="T229" s="148">
        <f t="shared" si="78"/>
        <v>0</v>
      </c>
      <c r="U229" s="150"/>
    </row>
    <row r="230" spans="1:21" ht="15" customHeight="1">
      <c r="A230" s="36"/>
      <c r="B230" s="64" t="s">
        <v>103</v>
      </c>
      <c r="C230" s="259" t="s">
        <v>436</v>
      </c>
      <c r="D230" s="278" t="s">
        <v>410</v>
      </c>
      <c r="E230" s="263"/>
      <c r="F230" s="258"/>
      <c r="G230" s="258"/>
      <c r="H230" s="75"/>
      <c r="I230" s="75"/>
      <c r="J230" s="235"/>
      <c r="K230" s="118"/>
      <c r="L230" s="105"/>
      <c r="M230" s="115"/>
      <c r="N230" s="103"/>
      <c r="O230" s="104"/>
      <c r="P230" s="104"/>
      <c r="Q230" s="147"/>
      <c r="R230" s="147"/>
      <c r="S230" s="147"/>
      <c r="T230" s="148"/>
      <c r="U230" s="150"/>
    </row>
    <row r="231" spans="1:21" ht="15" customHeight="1">
      <c r="A231" s="36"/>
      <c r="B231" s="64" t="s">
        <v>437</v>
      </c>
      <c r="C231" s="281"/>
      <c r="D231" s="243" t="s">
        <v>438</v>
      </c>
      <c r="E231" s="243"/>
      <c r="F231" s="231"/>
      <c r="G231" s="231" t="s">
        <v>217</v>
      </c>
      <c r="H231" s="75"/>
      <c r="I231" s="75"/>
      <c r="J231" s="235">
        <f t="shared" si="76"/>
        <v>0</v>
      </c>
      <c r="K231" s="118"/>
      <c r="L231" s="105"/>
      <c r="M231" s="115"/>
      <c r="N231" s="103"/>
      <c r="O231" s="104"/>
      <c r="P231" s="104"/>
      <c r="Q231" s="147">
        <v>0</v>
      </c>
      <c r="R231" s="147">
        <v>0</v>
      </c>
      <c r="S231" s="147">
        <f t="shared" si="77"/>
        <v>0</v>
      </c>
      <c r="T231" s="148">
        <f t="shared" si="78"/>
        <v>0</v>
      </c>
      <c r="U231" s="150"/>
    </row>
    <row r="232" spans="1:21" ht="15" customHeight="1">
      <c r="A232" s="36"/>
      <c r="B232" s="64" t="s">
        <v>439</v>
      </c>
      <c r="C232" s="259"/>
      <c r="D232" s="283" t="s">
        <v>440</v>
      </c>
      <c r="E232" s="243"/>
      <c r="F232" s="231"/>
      <c r="G232" s="231" t="s">
        <v>217</v>
      </c>
      <c r="H232" s="75"/>
      <c r="I232" s="75"/>
      <c r="J232" s="235">
        <f t="shared" si="76"/>
        <v>0</v>
      </c>
      <c r="K232" s="118"/>
      <c r="L232" s="105"/>
      <c r="M232" s="115"/>
      <c r="N232" s="103"/>
      <c r="O232" s="104"/>
      <c r="P232" s="104"/>
      <c r="Q232" s="147">
        <v>0</v>
      </c>
      <c r="R232" s="147">
        <v>0</v>
      </c>
      <c r="S232" s="147">
        <f t="shared" si="77"/>
        <v>0</v>
      </c>
      <c r="T232" s="148">
        <f t="shared" si="78"/>
        <v>0</v>
      </c>
      <c r="U232" s="150"/>
    </row>
    <row r="233" spans="1:21" ht="15" customHeight="1">
      <c r="A233" s="36"/>
      <c r="B233" s="64" t="s">
        <v>441</v>
      </c>
      <c r="C233" s="259"/>
      <c r="D233" s="283" t="s">
        <v>442</v>
      </c>
      <c r="E233" s="243"/>
      <c r="F233" s="231"/>
      <c r="G233" s="231" t="s">
        <v>217</v>
      </c>
      <c r="H233" s="75"/>
      <c r="I233" s="75"/>
      <c r="J233" s="235">
        <f t="shared" si="76"/>
        <v>0</v>
      </c>
      <c r="K233" s="118"/>
      <c r="L233" s="105"/>
      <c r="M233" s="115"/>
      <c r="N233" s="103"/>
      <c r="O233" s="104"/>
      <c r="P233" s="104"/>
      <c r="Q233" s="147">
        <v>0</v>
      </c>
      <c r="R233" s="147">
        <v>0</v>
      </c>
      <c r="S233" s="147">
        <f t="shared" si="77"/>
        <v>0</v>
      </c>
      <c r="T233" s="148">
        <f t="shared" si="78"/>
        <v>0</v>
      </c>
      <c r="U233" s="150"/>
    </row>
    <row r="234" spans="1:21" ht="15" customHeight="1">
      <c r="A234" s="36"/>
      <c r="B234" s="64" t="s">
        <v>443</v>
      </c>
      <c r="C234" s="284"/>
      <c r="D234" s="283" t="s">
        <v>444</v>
      </c>
      <c r="E234" s="252"/>
      <c r="F234" s="262"/>
      <c r="G234" s="262" t="s">
        <v>217</v>
      </c>
      <c r="H234" s="75"/>
      <c r="I234" s="75"/>
      <c r="J234" s="235">
        <f t="shared" si="76"/>
        <v>0</v>
      </c>
      <c r="K234" s="118"/>
      <c r="L234" s="105"/>
      <c r="M234" s="115"/>
      <c r="N234" s="103"/>
      <c r="O234" s="104"/>
      <c r="P234" s="104"/>
      <c r="Q234" s="147">
        <v>0</v>
      </c>
      <c r="R234" s="147">
        <v>0</v>
      </c>
      <c r="S234" s="147">
        <f t="shared" si="77"/>
        <v>0</v>
      </c>
      <c r="T234" s="148">
        <f t="shared" si="78"/>
        <v>0</v>
      </c>
      <c r="U234" s="150"/>
    </row>
    <row r="235" spans="1:21" ht="15" customHeight="1">
      <c r="A235" s="36"/>
      <c r="B235" s="64" t="s">
        <v>445</v>
      </c>
      <c r="C235" s="284"/>
      <c r="D235" s="283" t="s">
        <v>446</v>
      </c>
      <c r="E235" s="252"/>
      <c r="F235" s="262"/>
      <c r="G235" s="262" t="s">
        <v>217</v>
      </c>
      <c r="H235" s="75"/>
      <c r="I235" s="75"/>
      <c r="J235" s="235">
        <f t="shared" si="76"/>
        <v>0</v>
      </c>
      <c r="K235" s="118"/>
      <c r="L235" s="105"/>
      <c r="M235" s="115"/>
      <c r="N235" s="103"/>
      <c r="O235" s="104"/>
      <c r="P235" s="104"/>
      <c r="Q235" s="147">
        <v>0</v>
      </c>
      <c r="R235" s="147">
        <v>0</v>
      </c>
      <c r="S235" s="147">
        <f t="shared" si="77"/>
        <v>0</v>
      </c>
      <c r="T235" s="148">
        <f t="shared" si="78"/>
        <v>0</v>
      </c>
      <c r="U235" s="150"/>
    </row>
    <row r="236" spans="1:21" ht="15" customHeight="1">
      <c r="A236" s="36"/>
      <c r="B236" s="64" t="s">
        <v>447</v>
      </c>
      <c r="C236" s="284"/>
      <c r="D236" s="283" t="s">
        <v>448</v>
      </c>
      <c r="E236" s="252"/>
      <c r="F236" s="262"/>
      <c r="G236" s="262" t="s">
        <v>217</v>
      </c>
      <c r="H236" s="75"/>
      <c r="I236" s="75"/>
      <c r="J236" s="235">
        <f t="shared" si="76"/>
        <v>0</v>
      </c>
      <c r="K236" s="118"/>
      <c r="L236" s="105"/>
      <c r="M236" s="115"/>
      <c r="N236" s="103"/>
      <c r="O236" s="104"/>
      <c r="P236" s="104"/>
      <c r="Q236" s="147">
        <v>0</v>
      </c>
      <c r="R236" s="147">
        <v>0</v>
      </c>
      <c r="S236" s="147">
        <f t="shared" si="77"/>
        <v>0</v>
      </c>
      <c r="T236" s="148">
        <f t="shared" si="78"/>
        <v>0</v>
      </c>
      <c r="U236" s="150"/>
    </row>
    <row r="237" spans="1:21" ht="15" customHeight="1">
      <c r="A237" s="36"/>
      <c r="B237" s="64" t="s">
        <v>449</v>
      </c>
      <c r="C237" s="284"/>
      <c r="D237" s="283" t="s">
        <v>450</v>
      </c>
      <c r="E237" s="252"/>
      <c r="F237" s="262"/>
      <c r="G237" s="262" t="s">
        <v>217</v>
      </c>
      <c r="H237" s="75"/>
      <c r="I237" s="75"/>
      <c r="J237" s="235">
        <f t="shared" si="76"/>
        <v>0</v>
      </c>
      <c r="K237" s="118"/>
      <c r="L237" s="105"/>
      <c r="M237" s="115"/>
      <c r="N237" s="103"/>
      <c r="O237" s="104"/>
      <c r="P237" s="104"/>
      <c r="Q237" s="147">
        <v>0</v>
      </c>
      <c r="R237" s="147">
        <v>0</v>
      </c>
      <c r="S237" s="147">
        <f t="shared" si="77"/>
        <v>0</v>
      </c>
      <c r="T237" s="148">
        <f t="shared" si="78"/>
        <v>0</v>
      </c>
      <c r="U237" s="150"/>
    </row>
    <row r="238" spans="1:21" ht="15" customHeight="1">
      <c r="A238" s="36"/>
      <c r="B238" s="64" t="s">
        <v>451</v>
      </c>
      <c r="C238" s="284"/>
      <c r="D238" s="283" t="s">
        <v>452</v>
      </c>
      <c r="E238" s="252"/>
      <c r="F238" s="262"/>
      <c r="G238" s="262" t="s">
        <v>217</v>
      </c>
      <c r="H238" s="75"/>
      <c r="I238" s="75"/>
      <c r="J238" s="235">
        <f t="shared" si="76"/>
        <v>0</v>
      </c>
      <c r="K238" s="118"/>
      <c r="L238" s="105"/>
      <c r="M238" s="115"/>
      <c r="N238" s="103"/>
      <c r="O238" s="104"/>
      <c r="P238" s="104"/>
      <c r="Q238" s="147">
        <v>0</v>
      </c>
      <c r="R238" s="147">
        <v>0</v>
      </c>
      <c r="S238" s="147">
        <f t="shared" si="77"/>
        <v>0</v>
      </c>
      <c r="T238" s="148">
        <f t="shared" si="78"/>
        <v>0</v>
      </c>
      <c r="U238" s="150"/>
    </row>
    <row r="239" spans="1:21" ht="15" customHeight="1">
      <c r="A239" s="36"/>
      <c r="B239" s="64" t="s">
        <v>453</v>
      </c>
      <c r="C239" s="284"/>
      <c r="D239" s="283" t="s">
        <v>454</v>
      </c>
      <c r="E239" s="252"/>
      <c r="F239" s="262"/>
      <c r="G239" s="262" t="s">
        <v>217</v>
      </c>
      <c r="H239" s="75"/>
      <c r="I239" s="75"/>
      <c r="J239" s="235">
        <f t="shared" si="76"/>
        <v>0</v>
      </c>
      <c r="K239" s="118"/>
      <c r="L239" s="105"/>
      <c r="M239" s="115"/>
      <c r="N239" s="103"/>
      <c r="O239" s="104"/>
      <c r="P239" s="104"/>
      <c r="Q239" s="147">
        <v>0</v>
      </c>
      <c r="R239" s="147">
        <v>0</v>
      </c>
      <c r="S239" s="147">
        <f t="shared" si="77"/>
        <v>0</v>
      </c>
      <c r="T239" s="148">
        <f t="shared" si="78"/>
        <v>0</v>
      </c>
      <c r="U239" s="150"/>
    </row>
    <row r="240" spans="1:21" ht="15" customHeight="1">
      <c r="A240" s="36"/>
      <c r="B240" s="64" t="s">
        <v>455</v>
      </c>
      <c r="C240" s="284"/>
      <c r="D240" s="283" t="s">
        <v>456</v>
      </c>
      <c r="E240" s="252"/>
      <c r="F240" s="262"/>
      <c r="G240" s="262" t="s">
        <v>217</v>
      </c>
      <c r="H240" s="75"/>
      <c r="I240" s="75"/>
      <c r="J240" s="235">
        <f t="shared" si="76"/>
        <v>0</v>
      </c>
      <c r="K240" s="118"/>
      <c r="L240" s="105"/>
      <c r="M240" s="115"/>
      <c r="N240" s="103"/>
      <c r="O240" s="104"/>
      <c r="P240" s="104"/>
      <c r="Q240" s="147">
        <v>0</v>
      </c>
      <c r="R240" s="147">
        <v>0</v>
      </c>
      <c r="S240" s="147">
        <f t="shared" si="77"/>
        <v>0</v>
      </c>
      <c r="T240" s="148">
        <f t="shared" si="78"/>
        <v>0</v>
      </c>
      <c r="U240" s="150"/>
    </row>
    <row r="241" spans="1:21" ht="15" customHeight="1">
      <c r="A241" s="36"/>
      <c r="B241" s="64" t="s">
        <v>457</v>
      </c>
      <c r="C241" s="284"/>
      <c r="D241" s="283" t="s">
        <v>458</v>
      </c>
      <c r="E241" s="252"/>
      <c r="F241" s="262"/>
      <c r="G241" s="262" t="s">
        <v>217</v>
      </c>
      <c r="H241" s="75"/>
      <c r="I241" s="75"/>
      <c r="J241" s="235">
        <f t="shared" si="76"/>
        <v>0</v>
      </c>
      <c r="K241" s="118"/>
      <c r="L241" s="105"/>
      <c r="M241" s="115"/>
      <c r="N241" s="103"/>
      <c r="O241" s="104"/>
      <c r="P241" s="104"/>
      <c r="Q241" s="147">
        <v>0</v>
      </c>
      <c r="R241" s="147">
        <v>0</v>
      </c>
      <c r="S241" s="147">
        <f t="shared" si="77"/>
        <v>0</v>
      </c>
      <c r="T241" s="148">
        <f t="shared" si="78"/>
        <v>0</v>
      </c>
      <c r="U241" s="150"/>
    </row>
    <row r="242" spans="1:21" ht="15" customHeight="1">
      <c r="A242" s="36"/>
      <c r="B242" s="97" t="s">
        <v>105</v>
      </c>
      <c r="C242" s="280" t="s">
        <v>459</v>
      </c>
      <c r="D242" s="244" t="s">
        <v>460</v>
      </c>
      <c r="E242" s="243"/>
      <c r="F242" s="231"/>
      <c r="G242" s="231"/>
      <c r="H242" s="75"/>
      <c r="I242" s="75"/>
      <c r="J242" s="235"/>
      <c r="K242" s="118"/>
      <c r="L242" s="105"/>
      <c r="M242" s="115"/>
      <c r="N242" s="103"/>
      <c r="O242" s="104"/>
      <c r="P242" s="104"/>
      <c r="Q242" s="147"/>
      <c r="R242" s="147"/>
      <c r="S242" s="147"/>
      <c r="T242" s="148"/>
      <c r="U242" s="150"/>
    </row>
    <row r="243" spans="1:21" ht="15" customHeight="1">
      <c r="A243" s="36"/>
      <c r="B243" s="97" t="s">
        <v>461</v>
      </c>
      <c r="C243" s="284"/>
      <c r="D243" s="244" t="s">
        <v>462</v>
      </c>
      <c r="E243" s="243"/>
      <c r="F243" s="231"/>
      <c r="G243" s="231" t="s">
        <v>36</v>
      </c>
      <c r="H243" s="75"/>
      <c r="I243" s="75"/>
      <c r="J243" s="235">
        <f t="shared" ref="J243:J248" si="79">SUM(H243*I243)</f>
        <v>0</v>
      </c>
      <c r="K243" s="118"/>
      <c r="L243" s="105"/>
      <c r="M243" s="115"/>
      <c r="N243" s="103"/>
      <c r="O243" s="104"/>
      <c r="P243" s="104"/>
      <c r="Q243" s="147">
        <v>0</v>
      </c>
      <c r="R243" s="147">
        <v>0</v>
      </c>
      <c r="S243" s="147">
        <f t="shared" ref="S243:S248" si="80">+Q243+R243</f>
        <v>0</v>
      </c>
      <c r="T243" s="148">
        <f t="shared" ref="T243:T248" si="81">J243*R243</f>
        <v>0</v>
      </c>
      <c r="U243" s="150"/>
    </row>
    <row r="244" spans="1:21" ht="15" customHeight="1">
      <c r="A244" s="36"/>
      <c r="B244" s="97" t="s">
        <v>463</v>
      </c>
      <c r="C244" s="284"/>
      <c r="D244" s="244" t="s">
        <v>464</v>
      </c>
      <c r="E244" s="243"/>
      <c r="F244" s="231"/>
      <c r="G244" s="231" t="s">
        <v>36</v>
      </c>
      <c r="H244" s="75"/>
      <c r="I244" s="75"/>
      <c r="J244" s="235">
        <f t="shared" si="79"/>
        <v>0</v>
      </c>
      <c r="K244" s="118"/>
      <c r="L244" s="105"/>
      <c r="M244" s="115"/>
      <c r="N244" s="103"/>
      <c r="O244" s="104"/>
      <c r="P244" s="104"/>
      <c r="Q244" s="147">
        <v>0</v>
      </c>
      <c r="R244" s="147">
        <v>0</v>
      </c>
      <c r="S244" s="147">
        <f t="shared" si="80"/>
        <v>0</v>
      </c>
      <c r="T244" s="148">
        <f t="shared" si="81"/>
        <v>0</v>
      </c>
      <c r="U244" s="150"/>
    </row>
    <row r="245" spans="1:21" ht="15" customHeight="1">
      <c r="A245" s="36"/>
      <c r="B245" s="97" t="s">
        <v>465</v>
      </c>
      <c r="C245" s="284"/>
      <c r="D245" s="244" t="s">
        <v>466</v>
      </c>
      <c r="E245" s="243"/>
      <c r="F245" s="231"/>
      <c r="G245" s="231" t="s">
        <v>217</v>
      </c>
      <c r="H245" s="75"/>
      <c r="I245" s="75"/>
      <c r="J245" s="235">
        <f t="shared" si="79"/>
        <v>0</v>
      </c>
      <c r="K245" s="118"/>
      <c r="L245" s="105"/>
      <c r="M245" s="115"/>
      <c r="N245" s="103"/>
      <c r="O245" s="104"/>
      <c r="P245" s="104"/>
      <c r="Q245" s="147">
        <v>0</v>
      </c>
      <c r="R245" s="147">
        <v>0</v>
      </c>
      <c r="S245" s="147">
        <f t="shared" si="80"/>
        <v>0</v>
      </c>
      <c r="T245" s="148">
        <f t="shared" si="81"/>
        <v>0</v>
      </c>
      <c r="U245" s="149"/>
    </row>
    <row r="246" spans="1:21" ht="15" customHeight="1">
      <c r="A246" s="36"/>
      <c r="B246" s="97" t="s">
        <v>467</v>
      </c>
      <c r="C246" s="284"/>
      <c r="D246" s="244" t="s">
        <v>468</v>
      </c>
      <c r="E246" s="243"/>
      <c r="F246" s="231"/>
      <c r="G246" s="231" t="s">
        <v>217</v>
      </c>
      <c r="H246" s="75"/>
      <c r="I246" s="75"/>
      <c r="J246" s="235">
        <f t="shared" si="79"/>
        <v>0</v>
      </c>
      <c r="K246" s="118"/>
      <c r="L246" s="105"/>
      <c r="M246" s="115"/>
      <c r="N246" s="103"/>
      <c r="O246" s="104"/>
      <c r="P246" s="104"/>
      <c r="Q246" s="147">
        <v>0</v>
      </c>
      <c r="R246" s="147">
        <v>0</v>
      </c>
      <c r="S246" s="147">
        <f t="shared" si="80"/>
        <v>0</v>
      </c>
      <c r="T246" s="148">
        <f t="shared" si="81"/>
        <v>0</v>
      </c>
      <c r="U246" s="149"/>
    </row>
    <row r="247" spans="1:21" ht="15" customHeight="1">
      <c r="A247" s="36"/>
      <c r="B247" s="97" t="s">
        <v>469</v>
      </c>
      <c r="C247" s="284"/>
      <c r="D247" s="244" t="s">
        <v>470</v>
      </c>
      <c r="E247" s="243"/>
      <c r="F247" s="231"/>
      <c r="G247" s="231" t="s">
        <v>36</v>
      </c>
      <c r="H247" s="75"/>
      <c r="I247" s="75"/>
      <c r="J247" s="235">
        <f t="shared" si="79"/>
        <v>0</v>
      </c>
      <c r="K247" s="118"/>
      <c r="L247" s="105"/>
      <c r="M247" s="115"/>
      <c r="N247" s="103"/>
      <c r="O247" s="104"/>
      <c r="P247" s="104"/>
      <c r="Q247" s="147">
        <v>0</v>
      </c>
      <c r="R247" s="147">
        <v>0</v>
      </c>
      <c r="S247" s="147">
        <f t="shared" si="80"/>
        <v>0</v>
      </c>
      <c r="T247" s="148">
        <f t="shared" si="81"/>
        <v>0</v>
      </c>
      <c r="U247" s="149"/>
    </row>
    <row r="248" spans="1:21" ht="15" customHeight="1">
      <c r="A248" s="36"/>
      <c r="B248" s="97" t="s">
        <v>471</v>
      </c>
      <c r="C248" s="285"/>
      <c r="D248" s="244" t="s">
        <v>472</v>
      </c>
      <c r="E248" s="243"/>
      <c r="F248" s="231"/>
      <c r="G248" s="231" t="s">
        <v>36</v>
      </c>
      <c r="H248" s="75"/>
      <c r="I248" s="75"/>
      <c r="J248" s="235">
        <f t="shared" si="79"/>
        <v>0</v>
      </c>
      <c r="K248" s="118"/>
      <c r="L248" s="105"/>
      <c r="M248" s="115"/>
      <c r="N248" s="103"/>
      <c r="O248" s="104"/>
      <c r="P248" s="104"/>
      <c r="Q248" s="147">
        <v>0</v>
      </c>
      <c r="R248" s="147">
        <v>0</v>
      </c>
      <c r="S248" s="147">
        <f t="shared" si="80"/>
        <v>0</v>
      </c>
      <c r="T248" s="148">
        <f t="shared" si="81"/>
        <v>0</v>
      </c>
      <c r="U248" s="149"/>
    </row>
    <row r="249" spans="1:21" ht="15" customHeight="1">
      <c r="A249" s="36"/>
      <c r="B249" s="64" t="s">
        <v>473</v>
      </c>
      <c r="C249" s="259" t="s">
        <v>474</v>
      </c>
      <c r="D249" s="278" t="s">
        <v>410</v>
      </c>
      <c r="E249" s="263"/>
      <c r="F249" s="258"/>
      <c r="G249" s="258"/>
      <c r="H249" s="75"/>
      <c r="I249" s="75"/>
      <c r="J249" s="235"/>
      <c r="K249" s="118"/>
      <c r="L249" s="105"/>
      <c r="M249" s="115"/>
      <c r="N249" s="103"/>
      <c r="O249" s="104"/>
      <c r="P249" s="104"/>
      <c r="Q249" s="147"/>
      <c r="R249" s="147"/>
      <c r="S249" s="147"/>
      <c r="T249" s="148"/>
      <c r="U249" s="149"/>
    </row>
    <row r="250" spans="1:21" ht="15" customHeight="1">
      <c r="A250" s="36"/>
      <c r="B250" s="64" t="s">
        <v>475</v>
      </c>
      <c r="C250" s="259"/>
      <c r="D250" s="244" t="s">
        <v>476</v>
      </c>
      <c r="E250" s="252"/>
      <c r="F250" s="262"/>
      <c r="G250" s="262" t="s">
        <v>217</v>
      </c>
      <c r="H250" s="75"/>
      <c r="I250" s="75"/>
      <c r="J250" s="235">
        <f t="shared" ref="J250:J254" si="82">SUM(H250*I250)</f>
        <v>0</v>
      </c>
      <c r="K250" s="118"/>
      <c r="L250" s="105"/>
      <c r="M250" s="115"/>
      <c r="N250" s="103"/>
      <c r="O250" s="104"/>
      <c r="P250" s="104"/>
      <c r="Q250" s="147">
        <v>0</v>
      </c>
      <c r="R250" s="147">
        <v>0</v>
      </c>
      <c r="S250" s="147">
        <f t="shared" ref="S250:S254" si="83">+Q250+R250</f>
        <v>0</v>
      </c>
      <c r="T250" s="148">
        <f t="shared" ref="T250:T254" si="84">J250*R250</f>
        <v>0</v>
      </c>
      <c r="U250" s="149"/>
    </row>
    <row r="251" spans="1:21" ht="15" customHeight="1">
      <c r="A251" s="36"/>
      <c r="B251" s="64" t="s">
        <v>477</v>
      </c>
      <c r="C251" s="259"/>
      <c r="D251" s="244" t="s">
        <v>478</v>
      </c>
      <c r="E251" s="270"/>
      <c r="F251" s="237"/>
      <c r="G251" s="237" t="s">
        <v>36</v>
      </c>
      <c r="H251" s="75"/>
      <c r="I251" s="75"/>
      <c r="J251" s="235">
        <f t="shared" si="82"/>
        <v>0</v>
      </c>
      <c r="K251" s="118"/>
      <c r="L251" s="105"/>
      <c r="M251" s="115"/>
      <c r="N251" s="103"/>
      <c r="O251" s="104"/>
      <c r="P251" s="104"/>
      <c r="Q251" s="147">
        <v>0</v>
      </c>
      <c r="R251" s="147">
        <v>0</v>
      </c>
      <c r="S251" s="147">
        <f t="shared" si="83"/>
        <v>0</v>
      </c>
      <c r="T251" s="148">
        <f t="shared" si="84"/>
        <v>0</v>
      </c>
      <c r="U251" s="150"/>
    </row>
    <row r="252" spans="1:21" ht="15" customHeight="1">
      <c r="A252" s="36"/>
      <c r="B252" s="64" t="s">
        <v>479</v>
      </c>
      <c r="C252" s="259"/>
      <c r="D252" s="244" t="s">
        <v>480</v>
      </c>
      <c r="E252" s="270"/>
      <c r="F252" s="237"/>
      <c r="G252" s="237" t="s">
        <v>36</v>
      </c>
      <c r="H252" s="75"/>
      <c r="I252" s="75"/>
      <c r="J252" s="235">
        <f t="shared" si="82"/>
        <v>0</v>
      </c>
      <c r="K252" s="118"/>
      <c r="L252" s="105"/>
      <c r="M252" s="115"/>
      <c r="N252" s="103"/>
      <c r="O252" s="104"/>
      <c r="P252" s="104"/>
      <c r="Q252" s="147">
        <v>0</v>
      </c>
      <c r="R252" s="147">
        <v>0</v>
      </c>
      <c r="S252" s="147">
        <f t="shared" si="83"/>
        <v>0</v>
      </c>
      <c r="T252" s="148">
        <f t="shared" si="84"/>
        <v>0</v>
      </c>
      <c r="U252" s="150"/>
    </row>
    <row r="253" spans="1:21" ht="15" customHeight="1">
      <c r="A253" s="36"/>
      <c r="B253" s="64" t="s">
        <v>481</v>
      </c>
      <c r="C253" s="259"/>
      <c r="D253" s="283" t="s">
        <v>482</v>
      </c>
      <c r="E253" s="270"/>
      <c r="F253" s="237"/>
      <c r="G253" s="237" t="s">
        <v>36</v>
      </c>
      <c r="H253" s="75"/>
      <c r="I253" s="75"/>
      <c r="J253" s="235">
        <f t="shared" si="82"/>
        <v>0</v>
      </c>
      <c r="K253" s="118"/>
      <c r="L253" s="105"/>
      <c r="M253" s="115"/>
      <c r="N253" s="103"/>
      <c r="O253" s="104"/>
      <c r="P253" s="104"/>
      <c r="Q253" s="147">
        <v>0</v>
      </c>
      <c r="R253" s="147">
        <v>0</v>
      </c>
      <c r="S253" s="147">
        <f t="shared" si="83"/>
        <v>0</v>
      </c>
      <c r="T253" s="148">
        <f t="shared" si="84"/>
        <v>0</v>
      </c>
      <c r="U253" s="150"/>
    </row>
    <row r="254" spans="1:21" ht="15" customHeight="1">
      <c r="A254" s="36"/>
      <c r="B254" s="64" t="s">
        <v>483</v>
      </c>
      <c r="C254" s="259"/>
      <c r="D254" s="286" t="s">
        <v>484</v>
      </c>
      <c r="E254" s="270"/>
      <c r="F254" s="237"/>
      <c r="G254" s="237" t="s">
        <v>36</v>
      </c>
      <c r="H254" s="84"/>
      <c r="I254" s="84"/>
      <c r="J254" s="238">
        <f t="shared" si="82"/>
        <v>0</v>
      </c>
      <c r="K254" s="118"/>
      <c r="L254" s="105"/>
      <c r="M254" s="115"/>
      <c r="N254" s="103"/>
      <c r="O254" s="104"/>
      <c r="P254" s="104"/>
      <c r="Q254" s="147">
        <v>0</v>
      </c>
      <c r="R254" s="147">
        <v>0</v>
      </c>
      <c r="S254" s="147">
        <f t="shared" si="83"/>
        <v>0</v>
      </c>
      <c r="T254" s="148">
        <f t="shared" si="84"/>
        <v>0</v>
      </c>
      <c r="U254" s="150"/>
    </row>
    <row r="255" spans="1:21" ht="15" customHeight="1">
      <c r="A255" s="226"/>
      <c r="B255" s="176" t="s">
        <v>485</v>
      </c>
      <c r="C255" s="287" t="s">
        <v>486</v>
      </c>
      <c r="D255" s="243" t="s">
        <v>410</v>
      </c>
      <c r="E255" s="243"/>
      <c r="F255" s="239"/>
      <c r="G255" s="239" t="s">
        <v>217</v>
      </c>
      <c r="H255" s="235"/>
      <c r="I255" s="235"/>
      <c r="J255" s="238"/>
      <c r="K255" s="248"/>
      <c r="L255" s="245"/>
      <c r="M255" s="246"/>
      <c r="N255" s="103"/>
      <c r="O255" s="104"/>
      <c r="P255" s="104"/>
      <c r="Q255" s="147"/>
      <c r="R255" s="147"/>
      <c r="S255" s="147"/>
      <c r="T255" s="148"/>
      <c r="U255" s="150"/>
    </row>
    <row r="256" spans="1:21" ht="15" customHeight="1">
      <c r="A256" s="226"/>
      <c r="B256" s="176" t="s">
        <v>487</v>
      </c>
      <c r="C256" s="259"/>
      <c r="D256" s="243" t="s">
        <v>488</v>
      </c>
      <c r="E256" s="243"/>
      <c r="F256" s="239"/>
      <c r="G256" s="239" t="s">
        <v>217</v>
      </c>
      <c r="H256" s="235"/>
      <c r="I256" s="235"/>
      <c r="J256" s="238">
        <f t="shared" ref="J256:J273" si="85">SUM(H256*I256)</f>
        <v>0</v>
      </c>
      <c r="K256" s="248"/>
      <c r="L256" s="245"/>
      <c r="M256" s="246"/>
      <c r="N256" s="103"/>
      <c r="O256" s="104"/>
      <c r="P256" s="104"/>
      <c r="Q256" s="147">
        <v>0</v>
      </c>
      <c r="R256" s="147">
        <v>0</v>
      </c>
      <c r="S256" s="147">
        <f t="shared" ref="S256:S273" si="86">+Q256+R256</f>
        <v>0</v>
      </c>
      <c r="T256" s="148">
        <f t="shared" ref="T256:T273" si="87">J256*R256</f>
        <v>0</v>
      </c>
      <c r="U256" s="150"/>
    </row>
    <row r="257" spans="1:21" ht="15" customHeight="1">
      <c r="A257" s="226"/>
      <c r="B257" s="176" t="s">
        <v>489</v>
      </c>
      <c r="C257" s="259"/>
      <c r="D257" s="243" t="s">
        <v>490</v>
      </c>
      <c r="E257" s="243"/>
      <c r="F257" s="239"/>
      <c r="G257" s="239" t="s">
        <v>217</v>
      </c>
      <c r="H257" s="235"/>
      <c r="I257" s="235"/>
      <c r="J257" s="238">
        <f t="shared" si="85"/>
        <v>0</v>
      </c>
      <c r="K257" s="248"/>
      <c r="L257" s="245"/>
      <c r="M257" s="246"/>
      <c r="N257" s="103"/>
      <c r="O257" s="104"/>
      <c r="P257" s="104"/>
      <c r="Q257" s="147">
        <v>0</v>
      </c>
      <c r="R257" s="147">
        <v>0</v>
      </c>
      <c r="S257" s="147">
        <f t="shared" si="86"/>
        <v>0</v>
      </c>
      <c r="T257" s="148">
        <f t="shared" si="87"/>
        <v>0</v>
      </c>
      <c r="U257" s="150"/>
    </row>
    <row r="258" spans="1:21" ht="15" customHeight="1">
      <c r="A258" s="226"/>
      <c r="B258" s="176" t="s">
        <v>491</v>
      </c>
      <c r="C258" s="259"/>
      <c r="D258" s="243" t="s">
        <v>492</v>
      </c>
      <c r="E258" s="243"/>
      <c r="F258" s="239"/>
      <c r="G258" s="239" t="s">
        <v>217</v>
      </c>
      <c r="H258" s="235"/>
      <c r="I258" s="235"/>
      <c r="J258" s="238">
        <f t="shared" si="85"/>
        <v>0</v>
      </c>
      <c r="K258" s="248"/>
      <c r="L258" s="245"/>
      <c r="M258" s="246"/>
      <c r="N258" s="103"/>
      <c r="O258" s="104"/>
      <c r="P258" s="104"/>
      <c r="Q258" s="147">
        <v>0</v>
      </c>
      <c r="R258" s="147">
        <v>0</v>
      </c>
      <c r="S258" s="147">
        <f t="shared" si="86"/>
        <v>0</v>
      </c>
      <c r="T258" s="148">
        <f t="shared" si="87"/>
        <v>0</v>
      </c>
      <c r="U258" s="150"/>
    </row>
    <row r="259" spans="1:21" ht="15" customHeight="1">
      <c r="A259" s="226"/>
      <c r="B259" s="176" t="s">
        <v>493</v>
      </c>
      <c r="C259" s="259"/>
      <c r="D259" s="243" t="s">
        <v>494</v>
      </c>
      <c r="E259" s="243"/>
      <c r="F259" s="239"/>
      <c r="G259" s="239" t="s">
        <v>217</v>
      </c>
      <c r="H259" s="235"/>
      <c r="I259" s="235"/>
      <c r="J259" s="238">
        <f t="shared" si="85"/>
        <v>0</v>
      </c>
      <c r="K259" s="248"/>
      <c r="L259" s="245"/>
      <c r="M259" s="246"/>
      <c r="N259" s="103"/>
      <c r="O259" s="104"/>
      <c r="P259" s="104"/>
      <c r="Q259" s="147">
        <v>0</v>
      </c>
      <c r="R259" s="147">
        <v>0</v>
      </c>
      <c r="S259" s="147">
        <f t="shared" si="86"/>
        <v>0</v>
      </c>
      <c r="T259" s="148">
        <f t="shared" si="87"/>
        <v>0</v>
      </c>
      <c r="U259" s="150"/>
    </row>
    <row r="260" spans="1:21" ht="15" customHeight="1">
      <c r="A260" s="226"/>
      <c r="B260" s="176" t="s">
        <v>495</v>
      </c>
      <c r="C260" s="259"/>
      <c r="D260" s="243" t="s">
        <v>496</v>
      </c>
      <c r="E260" s="243"/>
      <c r="F260" s="239"/>
      <c r="G260" s="239" t="s">
        <v>217</v>
      </c>
      <c r="H260" s="235"/>
      <c r="I260" s="235"/>
      <c r="J260" s="238">
        <f t="shared" si="85"/>
        <v>0</v>
      </c>
      <c r="K260" s="248"/>
      <c r="L260" s="245"/>
      <c r="M260" s="246"/>
      <c r="N260" s="103"/>
      <c r="O260" s="104"/>
      <c r="P260" s="104"/>
      <c r="Q260" s="147">
        <v>0</v>
      </c>
      <c r="R260" s="147">
        <v>0</v>
      </c>
      <c r="S260" s="147">
        <f t="shared" si="86"/>
        <v>0</v>
      </c>
      <c r="T260" s="148">
        <f t="shared" si="87"/>
        <v>0</v>
      </c>
      <c r="U260" s="150"/>
    </row>
    <row r="261" spans="1:21" ht="15" customHeight="1">
      <c r="A261" s="226"/>
      <c r="B261" s="176" t="s">
        <v>497</v>
      </c>
      <c r="C261" s="259"/>
      <c r="D261" s="243" t="s">
        <v>498</v>
      </c>
      <c r="E261" s="243"/>
      <c r="F261" s="239"/>
      <c r="G261" s="239" t="s">
        <v>217</v>
      </c>
      <c r="H261" s="235"/>
      <c r="I261" s="235"/>
      <c r="J261" s="238">
        <f t="shared" si="85"/>
        <v>0</v>
      </c>
      <c r="K261" s="248"/>
      <c r="L261" s="245"/>
      <c r="M261" s="246"/>
      <c r="N261" s="103"/>
      <c r="O261" s="104"/>
      <c r="P261" s="104"/>
      <c r="Q261" s="147">
        <v>0</v>
      </c>
      <c r="R261" s="147">
        <v>0</v>
      </c>
      <c r="S261" s="147">
        <f t="shared" si="86"/>
        <v>0</v>
      </c>
      <c r="T261" s="148">
        <f t="shared" si="87"/>
        <v>0</v>
      </c>
      <c r="U261" s="150"/>
    </row>
    <row r="262" spans="1:21" ht="15" customHeight="1">
      <c r="A262" s="226"/>
      <c r="B262" s="176" t="s">
        <v>499</v>
      </c>
      <c r="C262" s="259"/>
      <c r="D262" s="243" t="s">
        <v>500</v>
      </c>
      <c r="E262" s="243"/>
      <c r="F262" s="239"/>
      <c r="G262" s="239" t="s">
        <v>217</v>
      </c>
      <c r="H262" s="235"/>
      <c r="I262" s="235"/>
      <c r="J262" s="238">
        <f t="shared" si="85"/>
        <v>0</v>
      </c>
      <c r="K262" s="248"/>
      <c r="L262" s="245"/>
      <c r="M262" s="246"/>
      <c r="N262" s="103"/>
      <c r="O262" s="104"/>
      <c r="P262" s="104"/>
      <c r="Q262" s="147">
        <v>0</v>
      </c>
      <c r="R262" s="147">
        <v>0</v>
      </c>
      <c r="S262" s="147">
        <f t="shared" si="86"/>
        <v>0</v>
      </c>
      <c r="T262" s="148">
        <f t="shared" si="87"/>
        <v>0</v>
      </c>
      <c r="U262" s="150"/>
    </row>
    <row r="263" spans="1:21" ht="15" customHeight="1">
      <c r="A263" s="226"/>
      <c r="B263" s="176" t="s">
        <v>501</v>
      </c>
      <c r="C263" s="259"/>
      <c r="D263" s="243" t="s">
        <v>502</v>
      </c>
      <c r="E263" s="243"/>
      <c r="F263" s="239"/>
      <c r="G263" s="239" t="s">
        <v>217</v>
      </c>
      <c r="H263" s="235"/>
      <c r="I263" s="235"/>
      <c r="J263" s="238">
        <f t="shared" si="85"/>
        <v>0</v>
      </c>
      <c r="K263" s="248"/>
      <c r="L263" s="245"/>
      <c r="M263" s="246"/>
      <c r="N263" s="103"/>
      <c r="O263" s="104"/>
      <c r="P263" s="104"/>
      <c r="Q263" s="147">
        <v>0</v>
      </c>
      <c r="R263" s="147">
        <v>0</v>
      </c>
      <c r="S263" s="147">
        <f t="shared" si="86"/>
        <v>0</v>
      </c>
      <c r="T263" s="148">
        <f t="shared" si="87"/>
        <v>0</v>
      </c>
      <c r="U263" s="150"/>
    </row>
    <row r="264" spans="1:21" ht="15" customHeight="1">
      <c r="A264" s="226"/>
      <c r="B264" s="176" t="s">
        <v>503</v>
      </c>
      <c r="C264" s="259"/>
      <c r="D264" s="243" t="s">
        <v>504</v>
      </c>
      <c r="E264" s="243"/>
      <c r="F264" s="239"/>
      <c r="G264" s="239" t="s">
        <v>217</v>
      </c>
      <c r="H264" s="235"/>
      <c r="I264" s="235"/>
      <c r="J264" s="238">
        <f t="shared" si="85"/>
        <v>0</v>
      </c>
      <c r="K264" s="248"/>
      <c r="L264" s="245"/>
      <c r="M264" s="246"/>
      <c r="N264" s="103"/>
      <c r="O264" s="104"/>
      <c r="P264" s="104"/>
      <c r="Q264" s="147">
        <v>0</v>
      </c>
      <c r="R264" s="147">
        <v>0</v>
      </c>
      <c r="S264" s="147">
        <f t="shared" si="86"/>
        <v>0</v>
      </c>
      <c r="T264" s="148">
        <f t="shared" si="87"/>
        <v>0</v>
      </c>
      <c r="U264" s="150"/>
    </row>
    <row r="265" spans="1:21" ht="15" customHeight="1">
      <c r="A265" s="226"/>
      <c r="B265" s="176" t="s">
        <v>505</v>
      </c>
      <c r="C265" s="259"/>
      <c r="D265" s="243" t="s">
        <v>506</v>
      </c>
      <c r="E265" s="243"/>
      <c r="F265" s="239"/>
      <c r="G265" s="239" t="s">
        <v>217</v>
      </c>
      <c r="H265" s="235"/>
      <c r="I265" s="235"/>
      <c r="J265" s="238">
        <f t="shared" si="85"/>
        <v>0</v>
      </c>
      <c r="K265" s="248"/>
      <c r="L265" s="245"/>
      <c r="M265" s="246"/>
      <c r="N265" s="103"/>
      <c r="O265" s="104"/>
      <c r="P265" s="104"/>
      <c r="Q265" s="147">
        <v>0</v>
      </c>
      <c r="R265" s="147">
        <v>0</v>
      </c>
      <c r="S265" s="147">
        <f t="shared" si="86"/>
        <v>0</v>
      </c>
      <c r="T265" s="148">
        <f t="shared" si="87"/>
        <v>0</v>
      </c>
      <c r="U265" s="150"/>
    </row>
    <row r="266" spans="1:21" ht="15" customHeight="1">
      <c r="A266" s="226"/>
      <c r="B266" s="176" t="s">
        <v>507</v>
      </c>
      <c r="C266" s="259"/>
      <c r="D266" s="243" t="s">
        <v>508</v>
      </c>
      <c r="E266" s="243"/>
      <c r="F266" s="239"/>
      <c r="G266" s="239" t="s">
        <v>217</v>
      </c>
      <c r="H266" s="235"/>
      <c r="I266" s="235"/>
      <c r="J266" s="238">
        <f t="shared" si="85"/>
        <v>0</v>
      </c>
      <c r="K266" s="248"/>
      <c r="L266" s="245"/>
      <c r="M266" s="246"/>
      <c r="N266" s="103"/>
      <c r="O266" s="104"/>
      <c r="P266" s="104"/>
      <c r="Q266" s="147">
        <v>0</v>
      </c>
      <c r="R266" s="147">
        <v>0</v>
      </c>
      <c r="S266" s="147">
        <f t="shared" si="86"/>
        <v>0</v>
      </c>
      <c r="T266" s="148">
        <f t="shared" si="87"/>
        <v>0</v>
      </c>
      <c r="U266" s="150"/>
    </row>
    <row r="267" spans="1:21" ht="15" customHeight="1">
      <c r="A267" s="226"/>
      <c r="B267" s="176" t="s">
        <v>509</v>
      </c>
      <c r="C267" s="259"/>
      <c r="D267" s="243" t="s">
        <v>510</v>
      </c>
      <c r="E267" s="243"/>
      <c r="F267" s="239"/>
      <c r="G267" s="239" t="s">
        <v>217</v>
      </c>
      <c r="H267" s="235"/>
      <c r="I267" s="235"/>
      <c r="J267" s="238">
        <f t="shared" si="85"/>
        <v>0</v>
      </c>
      <c r="K267" s="248"/>
      <c r="L267" s="245"/>
      <c r="M267" s="246"/>
      <c r="N267" s="103"/>
      <c r="O267" s="104"/>
      <c r="P267" s="104"/>
      <c r="Q267" s="147">
        <v>0</v>
      </c>
      <c r="R267" s="147">
        <v>0</v>
      </c>
      <c r="S267" s="147">
        <f t="shared" si="86"/>
        <v>0</v>
      </c>
      <c r="T267" s="148">
        <f t="shared" si="87"/>
        <v>0</v>
      </c>
      <c r="U267" s="150"/>
    </row>
    <row r="268" spans="1:21" ht="15" customHeight="1">
      <c r="A268" s="226"/>
      <c r="B268" s="176" t="s">
        <v>511</v>
      </c>
      <c r="C268" s="259"/>
      <c r="D268" s="243" t="s">
        <v>512</v>
      </c>
      <c r="E268" s="243"/>
      <c r="F268" s="239"/>
      <c r="G268" s="239" t="s">
        <v>217</v>
      </c>
      <c r="H268" s="235"/>
      <c r="I268" s="235"/>
      <c r="J268" s="238">
        <f t="shared" si="85"/>
        <v>0</v>
      </c>
      <c r="K268" s="248"/>
      <c r="L268" s="245"/>
      <c r="M268" s="246"/>
      <c r="N268" s="103"/>
      <c r="O268" s="104"/>
      <c r="P268" s="104"/>
      <c r="Q268" s="147">
        <v>0</v>
      </c>
      <c r="R268" s="147">
        <v>0</v>
      </c>
      <c r="S268" s="147">
        <f t="shared" si="86"/>
        <v>0</v>
      </c>
      <c r="T268" s="148">
        <f t="shared" si="87"/>
        <v>0</v>
      </c>
      <c r="U268" s="150"/>
    </row>
    <row r="269" spans="1:21" ht="15" customHeight="1">
      <c r="A269" s="226"/>
      <c r="B269" s="176" t="s">
        <v>513</v>
      </c>
      <c r="C269" s="259"/>
      <c r="D269" s="243" t="s">
        <v>514</v>
      </c>
      <c r="E269" s="243"/>
      <c r="F269" s="239"/>
      <c r="G269" s="239" t="s">
        <v>217</v>
      </c>
      <c r="H269" s="235"/>
      <c r="I269" s="235"/>
      <c r="J269" s="238">
        <f t="shared" si="85"/>
        <v>0</v>
      </c>
      <c r="K269" s="248"/>
      <c r="L269" s="245"/>
      <c r="M269" s="246"/>
      <c r="N269" s="103"/>
      <c r="O269" s="104"/>
      <c r="P269" s="104"/>
      <c r="Q269" s="147">
        <v>0</v>
      </c>
      <c r="R269" s="147">
        <v>0</v>
      </c>
      <c r="S269" s="147">
        <f t="shared" si="86"/>
        <v>0</v>
      </c>
      <c r="T269" s="148">
        <f t="shared" si="87"/>
        <v>0</v>
      </c>
      <c r="U269" s="150"/>
    </row>
    <row r="270" spans="1:21" ht="15" customHeight="1">
      <c r="A270" s="226"/>
      <c r="B270" s="176" t="s">
        <v>515</v>
      </c>
      <c r="C270" s="259"/>
      <c r="D270" s="243" t="s">
        <v>516</v>
      </c>
      <c r="E270" s="243"/>
      <c r="F270" s="239"/>
      <c r="G270" s="239" t="s">
        <v>217</v>
      </c>
      <c r="H270" s="235"/>
      <c r="I270" s="235"/>
      <c r="J270" s="238">
        <f t="shared" si="85"/>
        <v>0</v>
      </c>
      <c r="K270" s="248"/>
      <c r="L270" s="245"/>
      <c r="M270" s="246"/>
      <c r="N270" s="103"/>
      <c r="O270" s="104"/>
      <c r="P270" s="104"/>
      <c r="Q270" s="147">
        <v>0</v>
      </c>
      <c r="R270" s="147">
        <v>0</v>
      </c>
      <c r="S270" s="147">
        <f t="shared" si="86"/>
        <v>0</v>
      </c>
      <c r="T270" s="148">
        <f t="shared" si="87"/>
        <v>0</v>
      </c>
      <c r="U270" s="150"/>
    </row>
    <row r="271" spans="1:21" ht="15" customHeight="1">
      <c r="A271" s="226"/>
      <c r="B271" s="176" t="s">
        <v>517</v>
      </c>
      <c r="C271" s="259"/>
      <c r="D271" s="243" t="s">
        <v>518</v>
      </c>
      <c r="E271" s="243"/>
      <c r="F271" s="239"/>
      <c r="G271" s="239" t="s">
        <v>217</v>
      </c>
      <c r="H271" s="235"/>
      <c r="I271" s="235"/>
      <c r="J271" s="238">
        <f t="shared" si="85"/>
        <v>0</v>
      </c>
      <c r="K271" s="248"/>
      <c r="L271" s="245"/>
      <c r="M271" s="246"/>
      <c r="N271" s="103"/>
      <c r="O271" s="104"/>
      <c r="P271" s="104"/>
      <c r="Q271" s="147">
        <v>0</v>
      </c>
      <c r="R271" s="147">
        <v>0</v>
      </c>
      <c r="S271" s="147">
        <f t="shared" si="86"/>
        <v>0</v>
      </c>
      <c r="T271" s="148">
        <f t="shared" si="87"/>
        <v>0</v>
      </c>
      <c r="U271" s="150"/>
    </row>
    <row r="272" spans="1:21" ht="15" customHeight="1">
      <c r="A272" s="226"/>
      <c r="B272" s="176" t="s">
        <v>519</v>
      </c>
      <c r="C272" s="259"/>
      <c r="D272" s="243" t="s">
        <v>520</v>
      </c>
      <c r="E272" s="243"/>
      <c r="F272" s="239"/>
      <c r="G272" s="239" t="s">
        <v>217</v>
      </c>
      <c r="H272" s="235"/>
      <c r="I272" s="235"/>
      <c r="J272" s="238">
        <f t="shared" si="85"/>
        <v>0</v>
      </c>
      <c r="K272" s="248"/>
      <c r="L272" s="245"/>
      <c r="M272" s="246"/>
      <c r="N272" s="103"/>
      <c r="O272" s="104"/>
      <c r="P272" s="104"/>
      <c r="Q272" s="147">
        <v>0</v>
      </c>
      <c r="R272" s="147">
        <v>0</v>
      </c>
      <c r="S272" s="147">
        <f t="shared" si="86"/>
        <v>0</v>
      </c>
      <c r="T272" s="148">
        <f t="shared" si="87"/>
        <v>0</v>
      </c>
      <c r="U272" s="150"/>
    </row>
    <row r="273" spans="1:21" ht="15" customHeight="1">
      <c r="A273" s="226"/>
      <c r="B273" s="176" t="s">
        <v>521</v>
      </c>
      <c r="C273" s="259"/>
      <c r="D273" s="243" t="s">
        <v>522</v>
      </c>
      <c r="E273" s="243"/>
      <c r="F273" s="239"/>
      <c r="G273" s="239" t="s">
        <v>217</v>
      </c>
      <c r="H273" s="235"/>
      <c r="I273" s="235"/>
      <c r="J273" s="238">
        <f t="shared" si="85"/>
        <v>0</v>
      </c>
      <c r="K273" s="248"/>
      <c r="L273" s="245"/>
      <c r="M273" s="246"/>
      <c r="N273" s="103"/>
      <c r="O273" s="104"/>
      <c r="P273" s="104"/>
      <c r="Q273" s="147">
        <v>0</v>
      </c>
      <c r="R273" s="147">
        <v>0</v>
      </c>
      <c r="S273" s="147">
        <f t="shared" si="86"/>
        <v>0</v>
      </c>
      <c r="T273" s="148">
        <f t="shared" si="87"/>
        <v>0</v>
      </c>
      <c r="U273" s="150"/>
    </row>
    <row r="274" spans="1:21" ht="15" customHeight="1">
      <c r="A274" s="226"/>
      <c r="B274" s="176" t="s">
        <v>523</v>
      </c>
      <c r="C274" s="256" t="s">
        <v>524</v>
      </c>
      <c r="D274" s="243" t="s">
        <v>525</v>
      </c>
      <c r="E274" s="243"/>
      <c r="F274" s="239"/>
      <c r="G274" s="239"/>
      <c r="H274" s="235"/>
      <c r="I274" s="235"/>
      <c r="J274" s="235"/>
      <c r="K274" s="248"/>
      <c r="L274" s="245"/>
      <c r="M274" s="246"/>
      <c r="N274" s="103"/>
      <c r="O274" s="104"/>
      <c r="P274" s="104"/>
      <c r="Q274" s="147"/>
      <c r="R274" s="147"/>
      <c r="S274" s="147"/>
      <c r="T274" s="148"/>
      <c r="U274" s="150"/>
    </row>
    <row r="275" spans="1:21" ht="15" customHeight="1">
      <c r="A275" s="226"/>
      <c r="B275" s="176" t="s">
        <v>526</v>
      </c>
      <c r="C275" s="251"/>
      <c r="D275" s="243" t="s">
        <v>527</v>
      </c>
      <c r="E275" s="243"/>
      <c r="F275" s="239"/>
      <c r="G275" s="239" t="s">
        <v>217</v>
      </c>
      <c r="H275" s="235"/>
      <c r="I275" s="235"/>
      <c r="J275" s="235">
        <f t="shared" ref="J275:J278" si="88">SUM(H275*I275)</f>
        <v>0</v>
      </c>
      <c r="K275" s="248"/>
      <c r="L275" s="245"/>
      <c r="M275" s="246"/>
      <c r="N275" s="103"/>
      <c r="O275" s="104"/>
      <c r="P275" s="104"/>
      <c r="Q275" s="147">
        <v>0</v>
      </c>
      <c r="R275" s="147">
        <v>0</v>
      </c>
      <c r="S275" s="147">
        <f t="shared" ref="S275:S278" si="89">+Q275+R275</f>
        <v>0</v>
      </c>
      <c r="T275" s="148">
        <f t="shared" ref="T275:T278" si="90">J275*R275</f>
        <v>0</v>
      </c>
      <c r="U275" s="150"/>
    </row>
    <row r="276" spans="1:21" ht="15" customHeight="1">
      <c r="A276" s="226"/>
      <c r="B276" s="291" t="s">
        <v>528</v>
      </c>
      <c r="C276" s="280" t="s">
        <v>529</v>
      </c>
      <c r="D276" s="244" t="s">
        <v>530</v>
      </c>
      <c r="E276" s="243"/>
      <c r="F276" s="239"/>
      <c r="G276" s="239"/>
      <c r="H276" s="235"/>
      <c r="I276" s="235"/>
      <c r="J276" s="235"/>
      <c r="K276" s="248"/>
      <c r="L276" s="245"/>
      <c r="M276" s="246"/>
      <c r="N276" s="103"/>
      <c r="O276" s="104"/>
      <c r="P276" s="104"/>
      <c r="Q276" s="147"/>
      <c r="R276" s="147"/>
      <c r="S276" s="147"/>
      <c r="T276" s="148"/>
      <c r="U276" s="150"/>
    </row>
    <row r="277" spans="1:21" ht="15" customHeight="1">
      <c r="A277" s="226"/>
      <c r="B277" s="291" t="s">
        <v>531</v>
      </c>
      <c r="C277" s="292"/>
      <c r="D277" s="243" t="s">
        <v>532</v>
      </c>
      <c r="E277" s="243"/>
      <c r="F277" s="239"/>
      <c r="G277" s="239" t="s">
        <v>217</v>
      </c>
      <c r="H277" s="235"/>
      <c r="I277" s="235"/>
      <c r="J277" s="235">
        <f t="shared" si="88"/>
        <v>0</v>
      </c>
      <c r="K277" s="248"/>
      <c r="L277" s="245"/>
      <c r="M277" s="246"/>
      <c r="N277" s="103"/>
      <c r="O277" s="104"/>
      <c r="P277" s="104"/>
      <c r="Q277" s="147">
        <v>0</v>
      </c>
      <c r="R277" s="147">
        <v>0</v>
      </c>
      <c r="S277" s="147">
        <f t="shared" si="89"/>
        <v>0</v>
      </c>
      <c r="T277" s="148">
        <f t="shared" si="90"/>
        <v>0</v>
      </c>
      <c r="U277" s="150"/>
    </row>
    <row r="278" spans="1:21" ht="15" customHeight="1">
      <c r="A278" s="226"/>
      <c r="B278" s="291" t="s">
        <v>533</v>
      </c>
      <c r="C278" s="292"/>
      <c r="D278" s="243" t="s">
        <v>534</v>
      </c>
      <c r="E278" s="243"/>
      <c r="F278" s="239"/>
      <c r="G278" s="239" t="s">
        <v>217</v>
      </c>
      <c r="H278" s="235"/>
      <c r="I278" s="235"/>
      <c r="J278" s="235">
        <f t="shared" si="88"/>
        <v>0</v>
      </c>
      <c r="K278" s="248"/>
      <c r="L278" s="245"/>
      <c r="M278" s="246"/>
      <c r="N278" s="103"/>
      <c r="O278" s="104"/>
      <c r="P278" s="104"/>
      <c r="Q278" s="147">
        <v>0</v>
      </c>
      <c r="R278" s="147">
        <v>0</v>
      </c>
      <c r="S278" s="147">
        <f t="shared" si="89"/>
        <v>0</v>
      </c>
      <c r="T278" s="148">
        <f t="shared" si="90"/>
        <v>0</v>
      </c>
      <c r="U278" s="150"/>
    </row>
    <row r="279" spans="1:21" ht="15" customHeight="1">
      <c r="A279" s="226"/>
      <c r="B279" s="291" t="s">
        <v>535</v>
      </c>
      <c r="C279" s="293" t="s">
        <v>536</v>
      </c>
      <c r="D279" s="243" t="s">
        <v>537</v>
      </c>
      <c r="E279" s="243"/>
      <c r="F279" s="239"/>
      <c r="G279" s="239"/>
      <c r="H279" s="235"/>
      <c r="I279" s="235"/>
      <c r="J279" s="235"/>
      <c r="K279" s="248"/>
      <c r="L279" s="245"/>
      <c r="M279" s="246"/>
      <c r="N279" s="103"/>
      <c r="O279" s="104"/>
      <c r="P279" s="104"/>
      <c r="Q279" s="147"/>
      <c r="R279" s="147"/>
      <c r="S279" s="147"/>
      <c r="T279" s="148"/>
      <c r="U279" s="150"/>
    </row>
    <row r="280" spans="1:21" ht="15" customHeight="1">
      <c r="A280" s="226"/>
      <c r="B280" s="291" t="s">
        <v>538</v>
      </c>
      <c r="C280" s="294"/>
      <c r="D280" s="243" t="s">
        <v>539</v>
      </c>
      <c r="E280" s="243"/>
      <c r="F280" s="239"/>
      <c r="G280" s="239" t="s">
        <v>217</v>
      </c>
      <c r="H280" s="235"/>
      <c r="I280" s="235"/>
      <c r="J280" s="235">
        <f t="shared" ref="J280:J285" si="91">SUM(H280*I280)</f>
        <v>0</v>
      </c>
      <c r="K280" s="248"/>
      <c r="L280" s="245"/>
      <c r="M280" s="246"/>
      <c r="N280" s="103"/>
      <c r="O280" s="104"/>
      <c r="P280" s="104"/>
      <c r="Q280" s="147">
        <v>0</v>
      </c>
      <c r="R280" s="147">
        <v>0</v>
      </c>
      <c r="S280" s="147">
        <f t="shared" ref="S280:S285" si="92">+Q280+R280</f>
        <v>0</v>
      </c>
      <c r="T280" s="148">
        <f t="shared" ref="T280:T289" si="93">J280*R280</f>
        <v>0</v>
      </c>
      <c r="U280" s="150"/>
    </row>
    <row r="281" spans="1:21" ht="15" customHeight="1">
      <c r="A281" s="226"/>
      <c r="B281" s="291" t="s">
        <v>540</v>
      </c>
      <c r="C281" s="294"/>
      <c r="D281" s="243" t="s">
        <v>541</v>
      </c>
      <c r="E281" s="243"/>
      <c r="F281" s="239"/>
      <c r="G281" s="239" t="s">
        <v>217</v>
      </c>
      <c r="H281" s="235"/>
      <c r="I281" s="235"/>
      <c r="J281" s="235">
        <f t="shared" si="91"/>
        <v>0</v>
      </c>
      <c r="K281" s="248"/>
      <c r="L281" s="245"/>
      <c r="M281" s="246"/>
      <c r="N281" s="103"/>
      <c r="O281" s="104"/>
      <c r="P281" s="104"/>
      <c r="Q281" s="147">
        <v>0</v>
      </c>
      <c r="R281" s="147">
        <v>0</v>
      </c>
      <c r="S281" s="147">
        <f t="shared" si="92"/>
        <v>0</v>
      </c>
      <c r="T281" s="148">
        <f t="shared" si="93"/>
        <v>0</v>
      </c>
      <c r="U281" s="150"/>
    </row>
    <row r="282" spans="1:21" ht="15" customHeight="1">
      <c r="A282" s="226"/>
      <c r="B282" s="291" t="s">
        <v>542</v>
      </c>
      <c r="C282" s="294"/>
      <c r="D282" s="243" t="s">
        <v>543</v>
      </c>
      <c r="E282" s="243"/>
      <c r="F282" s="239"/>
      <c r="G282" s="239" t="s">
        <v>217</v>
      </c>
      <c r="H282" s="235"/>
      <c r="I282" s="235"/>
      <c r="J282" s="235">
        <f t="shared" si="91"/>
        <v>0</v>
      </c>
      <c r="K282" s="248"/>
      <c r="L282" s="245"/>
      <c r="M282" s="246"/>
      <c r="N282" s="103"/>
      <c r="O282" s="104"/>
      <c r="P282" s="104"/>
      <c r="Q282" s="147">
        <v>0</v>
      </c>
      <c r="R282" s="147">
        <v>0</v>
      </c>
      <c r="S282" s="147">
        <f t="shared" si="92"/>
        <v>0</v>
      </c>
      <c r="T282" s="148">
        <f t="shared" si="93"/>
        <v>0</v>
      </c>
      <c r="U282" s="150"/>
    </row>
    <row r="283" spans="1:21" ht="15" customHeight="1">
      <c r="A283" s="226"/>
      <c r="B283" s="291" t="s">
        <v>544</v>
      </c>
      <c r="C283" s="294"/>
      <c r="D283" s="243" t="s">
        <v>545</v>
      </c>
      <c r="E283" s="243"/>
      <c r="F283" s="239"/>
      <c r="G283" s="239" t="s">
        <v>217</v>
      </c>
      <c r="H283" s="235"/>
      <c r="I283" s="235"/>
      <c r="J283" s="235">
        <f t="shared" si="91"/>
        <v>0</v>
      </c>
      <c r="K283" s="248"/>
      <c r="L283" s="245"/>
      <c r="M283" s="246"/>
      <c r="N283" s="103"/>
      <c r="O283" s="104"/>
      <c r="P283" s="104"/>
      <c r="Q283" s="147">
        <v>0</v>
      </c>
      <c r="R283" s="147">
        <v>0</v>
      </c>
      <c r="S283" s="147">
        <f t="shared" si="92"/>
        <v>0</v>
      </c>
      <c r="T283" s="148">
        <f t="shared" si="93"/>
        <v>0</v>
      </c>
      <c r="U283" s="150"/>
    </row>
    <row r="284" spans="1:21" ht="15" customHeight="1">
      <c r="A284" s="226"/>
      <c r="B284" s="291" t="s">
        <v>546</v>
      </c>
      <c r="C284" s="294"/>
      <c r="D284" s="243" t="s">
        <v>547</v>
      </c>
      <c r="E284" s="243"/>
      <c r="F284" s="239"/>
      <c r="G284" s="239" t="s">
        <v>217</v>
      </c>
      <c r="H284" s="235"/>
      <c r="I284" s="235"/>
      <c r="J284" s="235">
        <f t="shared" si="91"/>
        <v>0</v>
      </c>
      <c r="K284" s="248"/>
      <c r="L284" s="245"/>
      <c r="M284" s="246"/>
      <c r="N284" s="103"/>
      <c r="O284" s="104"/>
      <c r="P284" s="104"/>
      <c r="Q284" s="147">
        <v>0</v>
      </c>
      <c r="R284" s="147">
        <v>0</v>
      </c>
      <c r="S284" s="147">
        <f t="shared" si="92"/>
        <v>0</v>
      </c>
      <c r="T284" s="148">
        <f t="shared" si="93"/>
        <v>0</v>
      </c>
      <c r="U284" s="150"/>
    </row>
    <row r="285" spans="1:21" ht="15" customHeight="1">
      <c r="A285" s="226"/>
      <c r="B285" s="291" t="s">
        <v>548</v>
      </c>
      <c r="C285" s="294"/>
      <c r="D285" s="243" t="s">
        <v>549</v>
      </c>
      <c r="E285" s="243"/>
      <c r="F285" s="239"/>
      <c r="G285" s="239" t="s">
        <v>217</v>
      </c>
      <c r="H285" s="235"/>
      <c r="I285" s="235"/>
      <c r="J285" s="235">
        <f t="shared" si="91"/>
        <v>0</v>
      </c>
      <c r="K285" s="248"/>
      <c r="L285" s="245"/>
      <c r="M285" s="246"/>
      <c r="N285" s="103"/>
      <c r="O285" s="104"/>
      <c r="P285" s="104"/>
      <c r="Q285" s="147">
        <v>0</v>
      </c>
      <c r="R285" s="147">
        <v>0</v>
      </c>
      <c r="S285" s="147">
        <f t="shared" si="92"/>
        <v>0</v>
      </c>
      <c r="T285" s="148">
        <f t="shared" si="93"/>
        <v>0</v>
      </c>
      <c r="U285" s="150"/>
    </row>
    <row r="286" spans="1:21" ht="15" customHeight="1">
      <c r="A286" s="226"/>
      <c r="B286" s="291" t="s">
        <v>550</v>
      </c>
      <c r="C286" s="293" t="s">
        <v>551</v>
      </c>
      <c r="D286" s="243" t="s">
        <v>537</v>
      </c>
      <c r="E286" s="243"/>
      <c r="F286" s="239"/>
      <c r="G286" s="239"/>
      <c r="H286" s="235"/>
      <c r="I286" s="235"/>
      <c r="J286" s="235"/>
      <c r="K286" s="248"/>
      <c r="L286" s="245"/>
      <c r="M286" s="246"/>
      <c r="N286" s="103"/>
      <c r="O286" s="104"/>
      <c r="P286" s="104"/>
      <c r="Q286" s="147"/>
      <c r="R286" s="147"/>
      <c r="S286" s="147"/>
      <c r="T286" s="148">
        <f t="shared" si="93"/>
        <v>0</v>
      </c>
      <c r="U286" s="150"/>
    </row>
    <row r="287" spans="1:21" ht="15" customHeight="1">
      <c r="A287" s="226"/>
      <c r="B287" s="291" t="s">
        <v>552</v>
      </c>
      <c r="C287" s="294"/>
      <c r="D287" s="243" t="s">
        <v>553</v>
      </c>
      <c r="E287" s="243"/>
      <c r="F287" s="239"/>
      <c r="G287" s="239" t="s">
        <v>217</v>
      </c>
      <c r="H287" s="235"/>
      <c r="I287" s="235"/>
      <c r="J287" s="235">
        <f t="shared" ref="J287:J289" si="94">SUM(H287*I287)</f>
        <v>0</v>
      </c>
      <c r="K287" s="248"/>
      <c r="L287" s="245"/>
      <c r="M287" s="246"/>
      <c r="N287" s="103"/>
      <c r="O287" s="104"/>
      <c r="P287" s="104"/>
      <c r="Q287" s="147">
        <v>0</v>
      </c>
      <c r="R287" s="147">
        <v>0</v>
      </c>
      <c r="S287" s="147">
        <f t="shared" ref="S287:S289" si="95">+Q287+R287</f>
        <v>0</v>
      </c>
      <c r="T287" s="148">
        <f t="shared" si="93"/>
        <v>0</v>
      </c>
      <c r="U287" s="150"/>
    </row>
    <row r="288" spans="1:21" ht="15" customHeight="1">
      <c r="A288" s="226"/>
      <c r="B288" s="291" t="s">
        <v>554</v>
      </c>
      <c r="C288" s="294"/>
      <c r="D288" s="243" t="s">
        <v>555</v>
      </c>
      <c r="E288" s="243"/>
      <c r="F288" s="239"/>
      <c r="G288" s="239" t="s">
        <v>217</v>
      </c>
      <c r="H288" s="235"/>
      <c r="I288" s="235"/>
      <c r="J288" s="235">
        <f t="shared" si="94"/>
        <v>0</v>
      </c>
      <c r="K288" s="248"/>
      <c r="L288" s="245"/>
      <c r="M288" s="246"/>
      <c r="N288" s="103"/>
      <c r="O288" s="104"/>
      <c r="P288" s="104"/>
      <c r="Q288" s="147">
        <v>0</v>
      </c>
      <c r="R288" s="147">
        <v>0</v>
      </c>
      <c r="S288" s="147">
        <f t="shared" si="95"/>
        <v>0</v>
      </c>
      <c r="T288" s="148">
        <f t="shared" si="93"/>
        <v>0</v>
      </c>
      <c r="U288" s="150"/>
    </row>
    <row r="289" spans="1:21" ht="15" customHeight="1">
      <c r="A289" s="226"/>
      <c r="B289" s="291" t="s">
        <v>556</v>
      </c>
      <c r="C289" s="294"/>
      <c r="D289" s="243" t="s">
        <v>557</v>
      </c>
      <c r="E289" s="243"/>
      <c r="F289" s="239"/>
      <c r="G289" s="239" t="s">
        <v>217</v>
      </c>
      <c r="H289" s="235"/>
      <c r="I289" s="235"/>
      <c r="J289" s="235">
        <f t="shared" si="94"/>
        <v>0</v>
      </c>
      <c r="K289" s="248"/>
      <c r="L289" s="245"/>
      <c r="M289" s="246"/>
      <c r="N289" s="103"/>
      <c r="O289" s="104"/>
      <c r="P289" s="104"/>
      <c r="Q289" s="147">
        <v>0</v>
      </c>
      <c r="R289" s="147">
        <v>0</v>
      </c>
      <c r="S289" s="147">
        <f t="shared" si="95"/>
        <v>0</v>
      </c>
      <c r="T289" s="148">
        <f t="shared" si="93"/>
        <v>0</v>
      </c>
      <c r="U289" s="150"/>
    </row>
    <row r="290" spans="1:21" ht="15" customHeight="1">
      <c r="A290" s="226"/>
      <c r="B290" s="291" t="s">
        <v>558</v>
      </c>
      <c r="C290" s="280" t="s">
        <v>559</v>
      </c>
      <c r="D290" s="244"/>
      <c r="E290" s="243"/>
      <c r="F290" s="239"/>
      <c r="G290" s="239"/>
      <c r="H290" s="235"/>
      <c r="I290" s="235"/>
      <c r="J290" s="235"/>
      <c r="K290" s="248"/>
      <c r="L290" s="245"/>
      <c r="M290" s="246"/>
      <c r="N290" s="103"/>
      <c r="O290" s="104"/>
      <c r="P290" s="104"/>
      <c r="Q290" s="147"/>
      <c r="R290" s="147"/>
      <c r="S290" s="147"/>
      <c r="T290" s="148"/>
      <c r="U290" s="150"/>
    </row>
    <row r="291" spans="1:21" ht="15" customHeight="1">
      <c r="A291" s="226"/>
      <c r="B291" s="291" t="s">
        <v>560</v>
      </c>
      <c r="C291" s="292"/>
      <c r="D291" s="243" t="s">
        <v>561</v>
      </c>
      <c r="E291" s="243"/>
      <c r="F291" s="239"/>
      <c r="G291" s="239" t="s">
        <v>217</v>
      </c>
      <c r="H291" s="235"/>
      <c r="I291" s="235"/>
      <c r="J291" s="235">
        <f t="shared" ref="J291:J297" si="96">SUM(H291*I291)</f>
        <v>0</v>
      </c>
      <c r="K291" s="248"/>
      <c r="L291" s="245"/>
      <c r="M291" s="246"/>
      <c r="N291" s="103"/>
      <c r="O291" s="104"/>
      <c r="P291" s="104"/>
      <c r="Q291" s="147">
        <v>0</v>
      </c>
      <c r="R291" s="147">
        <v>0</v>
      </c>
      <c r="S291" s="147">
        <f t="shared" ref="S291:S297" si="97">+Q291+R291</f>
        <v>0</v>
      </c>
      <c r="T291" s="148">
        <f t="shared" ref="T291:T297" si="98">J291*R291</f>
        <v>0</v>
      </c>
      <c r="U291" s="150"/>
    </row>
    <row r="292" spans="1:21" ht="15" customHeight="1">
      <c r="A292" s="226"/>
      <c r="B292" s="291" t="s">
        <v>562</v>
      </c>
      <c r="C292" s="282"/>
      <c r="D292" s="243" t="s">
        <v>563</v>
      </c>
      <c r="E292" s="243"/>
      <c r="F292" s="239"/>
      <c r="G292" s="239" t="s">
        <v>217</v>
      </c>
      <c r="H292" s="235"/>
      <c r="I292" s="235"/>
      <c r="J292" s="235">
        <f t="shared" si="96"/>
        <v>0</v>
      </c>
      <c r="K292" s="248"/>
      <c r="L292" s="245"/>
      <c r="M292" s="246"/>
      <c r="N292" s="103"/>
      <c r="O292" s="104"/>
      <c r="P292" s="104"/>
      <c r="Q292" s="147">
        <v>0</v>
      </c>
      <c r="R292" s="147">
        <v>0</v>
      </c>
      <c r="S292" s="147">
        <f t="shared" si="97"/>
        <v>0</v>
      </c>
      <c r="T292" s="148">
        <f t="shared" si="98"/>
        <v>0</v>
      </c>
      <c r="U292" s="150"/>
    </row>
    <row r="293" spans="1:21" ht="15" customHeight="1">
      <c r="A293" s="226"/>
      <c r="B293" s="291" t="s">
        <v>564</v>
      </c>
      <c r="C293" s="280" t="s">
        <v>565</v>
      </c>
      <c r="D293" s="243" t="s">
        <v>566</v>
      </c>
      <c r="E293" s="243"/>
      <c r="F293" s="239"/>
      <c r="G293" s="239" t="s">
        <v>217</v>
      </c>
      <c r="H293" s="235"/>
      <c r="I293" s="235"/>
      <c r="J293" s="235">
        <f t="shared" si="96"/>
        <v>0</v>
      </c>
      <c r="K293" s="248"/>
      <c r="L293" s="245"/>
      <c r="M293" s="246"/>
      <c r="N293" s="103"/>
      <c r="O293" s="104"/>
      <c r="P293" s="104"/>
      <c r="Q293" s="147">
        <v>0</v>
      </c>
      <c r="R293" s="147">
        <v>0</v>
      </c>
      <c r="S293" s="147">
        <f t="shared" si="97"/>
        <v>0</v>
      </c>
      <c r="T293" s="148">
        <f t="shared" si="98"/>
        <v>0</v>
      </c>
      <c r="U293" s="150"/>
    </row>
    <row r="294" spans="1:21" ht="15" customHeight="1">
      <c r="A294" s="226"/>
      <c r="B294" s="291" t="s">
        <v>567</v>
      </c>
      <c r="C294" s="292"/>
      <c r="D294" s="243" t="s">
        <v>568</v>
      </c>
      <c r="E294" s="243"/>
      <c r="F294" s="239"/>
      <c r="G294" s="239" t="s">
        <v>217</v>
      </c>
      <c r="H294" s="235"/>
      <c r="I294" s="235"/>
      <c r="J294" s="235">
        <f t="shared" si="96"/>
        <v>0</v>
      </c>
      <c r="K294" s="248"/>
      <c r="L294" s="245"/>
      <c r="M294" s="246"/>
      <c r="N294" s="103"/>
      <c r="O294" s="104"/>
      <c r="P294" s="104"/>
      <c r="Q294" s="147">
        <v>0</v>
      </c>
      <c r="R294" s="147">
        <v>0</v>
      </c>
      <c r="S294" s="147">
        <f t="shared" si="97"/>
        <v>0</v>
      </c>
      <c r="T294" s="148">
        <f t="shared" si="98"/>
        <v>0</v>
      </c>
      <c r="U294" s="150"/>
    </row>
    <row r="295" spans="1:21" ht="15" customHeight="1">
      <c r="A295" s="226"/>
      <c r="B295" s="291" t="s">
        <v>569</v>
      </c>
      <c r="C295" s="280" t="s">
        <v>570</v>
      </c>
      <c r="D295" s="243" t="s">
        <v>571</v>
      </c>
      <c r="E295" s="243"/>
      <c r="F295" s="239"/>
      <c r="G295" s="239" t="s">
        <v>217</v>
      </c>
      <c r="H295" s="235"/>
      <c r="I295" s="235"/>
      <c r="J295" s="235">
        <f t="shared" si="96"/>
        <v>0</v>
      </c>
      <c r="K295" s="248"/>
      <c r="L295" s="245"/>
      <c r="M295" s="246"/>
      <c r="N295" s="103"/>
      <c r="O295" s="104"/>
      <c r="P295" s="104"/>
      <c r="Q295" s="147">
        <v>0</v>
      </c>
      <c r="R295" s="147">
        <v>0</v>
      </c>
      <c r="S295" s="147">
        <f t="shared" si="97"/>
        <v>0</v>
      </c>
      <c r="T295" s="148">
        <f t="shared" si="98"/>
        <v>0</v>
      </c>
      <c r="U295" s="150"/>
    </row>
    <row r="296" spans="1:21" ht="15" customHeight="1">
      <c r="A296" s="226"/>
      <c r="B296" s="291" t="s">
        <v>572</v>
      </c>
      <c r="C296" s="292"/>
      <c r="D296" s="243" t="s">
        <v>573</v>
      </c>
      <c r="E296" s="243"/>
      <c r="F296" s="239"/>
      <c r="G296" s="239" t="s">
        <v>217</v>
      </c>
      <c r="H296" s="235"/>
      <c r="I296" s="235"/>
      <c r="J296" s="235">
        <f t="shared" si="96"/>
        <v>0</v>
      </c>
      <c r="K296" s="248"/>
      <c r="L296" s="245"/>
      <c r="M296" s="246"/>
      <c r="N296" s="103"/>
      <c r="O296" s="104"/>
      <c r="P296" s="104"/>
      <c r="Q296" s="147">
        <v>0</v>
      </c>
      <c r="R296" s="147">
        <v>0</v>
      </c>
      <c r="S296" s="147">
        <f t="shared" si="97"/>
        <v>0</v>
      </c>
      <c r="T296" s="148">
        <f t="shared" si="98"/>
        <v>0</v>
      </c>
      <c r="U296" s="150"/>
    </row>
    <row r="297" spans="1:21" ht="15" customHeight="1">
      <c r="A297" s="226"/>
      <c r="B297" s="291" t="s">
        <v>574</v>
      </c>
      <c r="C297" s="282"/>
      <c r="D297" s="243" t="s">
        <v>575</v>
      </c>
      <c r="E297" s="243"/>
      <c r="F297" s="239"/>
      <c r="G297" s="239" t="s">
        <v>217</v>
      </c>
      <c r="H297" s="235"/>
      <c r="I297" s="235"/>
      <c r="J297" s="235">
        <f t="shared" si="96"/>
        <v>0</v>
      </c>
      <c r="K297" s="248"/>
      <c r="L297" s="245"/>
      <c r="M297" s="246"/>
      <c r="N297" s="103"/>
      <c r="O297" s="104"/>
      <c r="P297" s="104"/>
      <c r="Q297" s="147">
        <v>0</v>
      </c>
      <c r="R297" s="147">
        <v>0</v>
      </c>
      <c r="S297" s="147">
        <f t="shared" si="97"/>
        <v>0</v>
      </c>
      <c r="T297" s="148">
        <f t="shared" si="98"/>
        <v>0</v>
      </c>
      <c r="U297" s="150"/>
    </row>
    <row r="298" spans="1:21" ht="15" customHeight="1">
      <c r="A298" s="36"/>
      <c r="B298" s="58" t="s">
        <v>107</v>
      </c>
      <c r="C298" s="295" t="s">
        <v>576</v>
      </c>
      <c r="D298" s="61"/>
      <c r="E298" s="167" t="str">
        <f>+$E$20</f>
        <v>DIMENSIÓN ESPESOR MARCAS Y MODELOS</v>
      </c>
      <c r="F298" s="168"/>
      <c r="G298" s="168"/>
      <c r="H298" s="169"/>
      <c r="I298" s="169"/>
      <c r="J298" s="169"/>
      <c r="K298" s="111">
        <f>SUM(J299:J304)</f>
        <v>0</v>
      </c>
      <c r="L298" s="105"/>
      <c r="M298" s="112">
        <f>SUM(M299:M304)</f>
        <v>0</v>
      </c>
      <c r="N298" s="103"/>
      <c r="O298" s="114"/>
      <c r="P298" s="114"/>
      <c r="Q298" s="144"/>
      <c r="R298" s="145"/>
      <c r="S298" s="145"/>
      <c r="T298" s="145"/>
      <c r="U298" s="146">
        <f>SUM(T299:T304)</f>
        <v>0</v>
      </c>
    </row>
    <row r="299" spans="1:21" ht="15" customHeight="1">
      <c r="A299" s="36"/>
      <c r="B299" s="64" t="s">
        <v>109</v>
      </c>
      <c r="C299" s="65"/>
      <c r="D299" s="94" t="s">
        <v>577</v>
      </c>
      <c r="E299" s="76"/>
      <c r="F299" s="93"/>
      <c r="G299" s="93"/>
      <c r="H299" s="154"/>
      <c r="I299" s="154"/>
      <c r="J299" s="203"/>
      <c r="K299" s="118"/>
      <c r="L299" s="105"/>
      <c r="M299" s="115"/>
      <c r="N299" s="103"/>
      <c r="O299" s="104"/>
      <c r="P299" s="104"/>
      <c r="Q299" s="147"/>
      <c r="R299" s="147"/>
      <c r="S299" s="147"/>
      <c r="T299" s="148"/>
      <c r="U299" s="150"/>
    </row>
    <row r="300" spans="1:21" ht="15" customHeight="1">
      <c r="A300" s="36"/>
      <c r="B300" s="64" t="s">
        <v>578</v>
      </c>
      <c r="C300" s="65"/>
      <c r="D300" s="95" t="s">
        <v>579</v>
      </c>
      <c r="E300" s="296"/>
      <c r="F300" s="69"/>
      <c r="G300" s="69" t="s">
        <v>217</v>
      </c>
      <c r="H300" s="70"/>
      <c r="I300" s="70"/>
      <c r="J300" s="70">
        <f t="shared" ref="J300:J304" si="99">SUM(H300*I300)</f>
        <v>0</v>
      </c>
      <c r="K300" s="116"/>
      <c r="L300" s="105"/>
      <c r="M300" s="115"/>
      <c r="N300" s="103"/>
      <c r="O300" s="104"/>
      <c r="P300" s="104"/>
      <c r="Q300" s="147">
        <v>0</v>
      </c>
      <c r="R300" s="147">
        <v>0</v>
      </c>
      <c r="S300" s="147">
        <f t="shared" ref="S300:S304" si="100">+Q300+R300</f>
        <v>0</v>
      </c>
      <c r="T300" s="148">
        <f t="shared" ref="T300:T304" si="101">J300*R300</f>
        <v>0</v>
      </c>
      <c r="U300" s="150"/>
    </row>
    <row r="301" spans="1:21" ht="15" customHeight="1">
      <c r="A301" s="36"/>
      <c r="B301" s="64" t="s">
        <v>580</v>
      </c>
      <c r="C301" s="65"/>
      <c r="D301" s="95" t="s">
        <v>581</v>
      </c>
      <c r="E301" s="177"/>
      <c r="F301" s="83"/>
      <c r="G301" s="78" t="s">
        <v>217</v>
      </c>
      <c r="H301" s="75"/>
      <c r="I301" s="75"/>
      <c r="J301" s="70">
        <f t="shared" si="99"/>
        <v>0</v>
      </c>
      <c r="K301" s="116"/>
      <c r="L301" s="105"/>
      <c r="M301" s="115"/>
      <c r="N301" s="103"/>
      <c r="O301" s="104"/>
      <c r="P301" s="104"/>
      <c r="Q301" s="147">
        <v>0</v>
      </c>
      <c r="R301" s="147">
        <v>0</v>
      </c>
      <c r="S301" s="147">
        <f t="shared" si="100"/>
        <v>0</v>
      </c>
      <c r="T301" s="148">
        <f t="shared" si="101"/>
        <v>0</v>
      </c>
      <c r="U301" s="148"/>
    </row>
    <row r="302" spans="1:21" ht="15" customHeight="1">
      <c r="A302" s="36"/>
      <c r="B302" s="64" t="s">
        <v>582</v>
      </c>
      <c r="C302" s="65"/>
      <c r="D302" s="76" t="s">
        <v>583</v>
      </c>
      <c r="E302" s="86"/>
      <c r="F302" s="78"/>
      <c r="G302" s="78" t="s">
        <v>217</v>
      </c>
      <c r="H302" s="75"/>
      <c r="I302" s="75"/>
      <c r="J302" s="75">
        <f t="shared" si="99"/>
        <v>0</v>
      </c>
      <c r="K302" s="118"/>
      <c r="L302" s="105"/>
      <c r="M302" s="115"/>
      <c r="N302" s="103"/>
      <c r="O302" s="104"/>
      <c r="P302" s="104"/>
      <c r="Q302" s="147">
        <v>0</v>
      </c>
      <c r="R302" s="147">
        <v>0</v>
      </c>
      <c r="S302" s="147">
        <f t="shared" si="100"/>
        <v>0</v>
      </c>
      <c r="T302" s="148">
        <f t="shared" si="101"/>
        <v>0</v>
      </c>
      <c r="U302" s="149"/>
    </row>
    <row r="303" spans="1:21" ht="15" customHeight="1">
      <c r="A303" s="36"/>
      <c r="B303" s="64" t="s">
        <v>584</v>
      </c>
      <c r="C303" s="65"/>
      <c r="D303" s="76" t="s">
        <v>585</v>
      </c>
      <c r="E303" s="86"/>
      <c r="F303" s="78"/>
      <c r="G303" s="78" t="s">
        <v>217</v>
      </c>
      <c r="H303" s="75"/>
      <c r="I303" s="75"/>
      <c r="J303" s="75">
        <f t="shared" si="99"/>
        <v>0</v>
      </c>
      <c r="K303" s="118"/>
      <c r="L303" s="105"/>
      <c r="M303" s="115"/>
      <c r="N303" s="103"/>
      <c r="O303" s="104"/>
      <c r="P303" s="104"/>
      <c r="Q303" s="147">
        <v>0</v>
      </c>
      <c r="R303" s="147">
        <v>0</v>
      </c>
      <c r="S303" s="147">
        <f t="shared" si="100"/>
        <v>0</v>
      </c>
      <c r="T303" s="148">
        <f t="shared" si="101"/>
        <v>0</v>
      </c>
      <c r="U303" s="150"/>
    </row>
    <row r="304" spans="1:21" ht="15" customHeight="1">
      <c r="A304" s="36"/>
      <c r="B304" s="64" t="s">
        <v>586</v>
      </c>
      <c r="C304" s="65"/>
      <c r="D304" s="86" t="s">
        <v>587</v>
      </c>
      <c r="E304" s="86"/>
      <c r="F304" s="78"/>
      <c r="G304" s="78" t="s">
        <v>217</v>
      </c>
      <c r="H304" s="75"/>
      <c r="I304" s="75"/>
      <c r="J304" s="75">
        <f t="shared" si="99"/>
        <v>0</v>
      </c>
      <c r="K304" s="118"/>
      <c r="L304" s="105"/>
      <c r="M304" s="115"/>
      <c r="N304" s="103"/>
      <c r="O304" s="104"/>
      <c r="P304" s="104"/>
      <c r="Q304" s="147">
        <v>0</v>
      </c>
      <c r="R304" s="147">
        <v>0</v>
      </c>
      <c r="S304" s="147">
        <f t="shared" si="100"/>
        <v>0</v>
      </c>
      <c r="T304" s="148">
        <f t="shared" si="101"/>
        <v>0</v>
      </c>
      <c r="U304" s="149"/>
    </row>
    <row r="305" spans="1:21" ht="15" customHeight="1">
      <c r="A305" s="36"/>
      <c r="B305" s="58" t="s">
        <v>112</v>
      </c>
      <c r="C305" s="85" t="s">
        <v>588</v>
      </c>
      <c r="D305" s="61"/>
      <c r="E305" s="167" t="str">
        <f>+$E$20</f>
        <v>DIMENSIÓN ESPESOR MARCAS Y MODELOS</v>
      </c>
      <c r="F305" s="168"/>
      <c r="G305" s="168"/>
      <c r="H305" s="169"/>
      <c r="I305" s="169"/>
      <c r="J305" s="169"/>
      <c r="K305" s="111">
        <f>SUM(J306:J347)</f>
        <v>0</v>
      </c>
      <c r="L305" s="105"/>
      <c r="M305" s="112">
        <f>SUM(M306:M347)</f>
        <v>0</v>
      </c>
      <c r="N305" s="113"/>
      <c r="O305" s="114"/>
      <c r="P305" s="114"/>
      <c r="Q305" s="144"/>
      <c r="R305" s="145"/>
      <c r="S305" s="145"/>
      <c r="T305" s="145"/>
      <c r="U305" s="146">
        <f>SUM(T306:T347)</f>
        <v>0</v>
      </c>
    </row>
    <row r="306" spans="1:21" ht="15" customHeight="1">
      <c r="A306" s="36"/>
      <c r="B306" s="64" t="s">
        <v>589</v>
      </c>
      <c r="C306" s="65"/>
      <c r="D306" s="94" t="s">
        <v>577</v>
      </c>
      <c r="E306" s="76"/>
      <c r="F306" s="93"/>
      <c r="G306" s="93"/>
      <c r="H306" s="154"/>
      <c r="I306" s="154"/>
      <c r="J306" s="75">
        <f t="shared" ref="J306:J318" si="102">SUM(H306*I306)</f>
        <v>0</v>
      </c>
      <c r="K306" s="117"/>
      <c r="L306" s="105"/>
      <c r="M306" s="115"/>
      <c r="N306" s="103"/>
      <c r="O306" s="104"/>
      <c r="P306" s="104"/>
      <c r="Q306" s="147"/>
      <c r="R306" s="147"/>
      <c r="S306" s="147"/>
      <c r="T306" s="148"/>
      <c r="U306" s="149"/>
    </row>
    <row r="307" spans="1:21" ht="15" customHeight="1">
      <c r="A307" s="36"/>
      <c r="B307" s="64" t="s">
        <v>590</v>
      </c>
      <c r="C307" s="65"/>
      <c r="D307" s="94" t="s">
        <v>591</v>
      </c>
      <c r="E307" s="66"/>
      <c r="F307" s="181"/>
      <c r="G307" s="78" t="s">
        <v>217</v>
      </c>
      <c r="H307" s="75"/>
      <c r="I307" s="75"/>
      <c r="J307" s="75">
        <f t="shared" si="102"/>
        <v>0</v>
      </c>
      <c r="K307" s="118"/>
      <c r="L307" s="105"/>
      <c r="M307" s="115"/>
      <c r="N307" s="103"/>
      <c r="O307" s="104"/>
      <c r="P307" s="104"/>
      <c r="Q307" s="147">
        <v>0</v>
      </c>
      <c r="R307" s="147">
        <v>0</v>
      </c>
      <c r="S307" s="147">
        <f t="shared" ref="S307:S318" si="103">+Q307+R307</f>
        <v>0</v>
      </c>
      <c r="T307" s="148">
        <f t="shared" ref="T307:T318" si="104">J307*R307</f>
        <v>0</v>
      </c>
      <c r="U307" s="149"/>
    </row>
    <row r="308" spans="1:21" ht="15" customHeight="1">
      <c r="A308" s="36"/>
      <c r="B308" s="64" t="s">
        <v>592</v>
      </c>
      <c r="C308" s="65"/>
      <c r="D308" s="94" t="s">
        <v>593</v>
      </c>
      <c r="E308" s="66"/>
      <c r="F308" s="181"/>
      <c r="G308" s="78" t="s">
        <v>217</v>
      </c>
      <c r="H308" s="75"/>
      <c r="I308" s="75"/>
      <c r="J308" s="75">
        <f t="shared" si="102"/>
        <v>0</v>
      </c>
      <c r="K308" s="118"/>
      <c r="L308" s="105"/>
      <c r="M308" s="115"/>
      <c r="N308" s="103"/>
      <c r="O308" s="104"/>
      <c r="P308" s="104"/>
      <c r="Q308" s="147">
        <v>0</v>
      </c>
      <c r="R308" s="147">
        <v>0</v>
      </c>
      <c r="S308" s="147">
        <f t="shared" si="103"/>
        <v>0</v>
      </c>
      <c r="T308" s="148">
        <f t="shared" si="104"/>
        <v>0</v>
      </c>
      <c r="U308" s="149"/>
    </row>
    <row r="309" spans="1:21" ht="15" customHeight="1">
      <c r="A309" s="36"/>
      <c r="B309" s="64" t="s">
        <v>594</v>
      </c>
      <c r="C309" s="65"/>
      <c r="D309" s="94" t="s">
        <v>595</v>
      </c>
      <c r="E309" s="66"/>
      <c r="F309" s="181"/>
      <c r="G309" s="78" t="s">
        <v>217</v>
      </c>
      <c r="H309" s="75"/>
      <c r="I309" s="75"/>
      <c r="J309" s="75">
        <f t="shared" si="102"/>
        <v>0</v>
      </c>
      <c r="K309" s="118"/>
      <c r="L309" s="105"/>
      <c r="M309" s="115"/>
      <c r="N309" s="103"/>
      <c r="O309" s="104"/>
      <c r="P309" s="104"/>
      <c r="Q309" s="147">
        <v>0</v>
      </c>
      <c r="R309" s="147">
        <v>0</v>
      </c>
      <c r="S309" s="147">
        <f t="shared" si="103"/>
        <v>0</v>
      </c>
      <c r="T309" s="148">
        <f t="shared" si="104"/>
        <v>0</v>
      </c>
      <c r="U309" s="149"/>
    </row>
    <row r="310" spans="1:21" ht="15" customHeight="1">
      <c r="A310" s="36"/>
      <c r="B310" s="64" t="s">
        <v>596</v>
      </c>
      <c r="C310" s="65"/>
      <c r="D310" s="94" t="s">
        <v>597</v>
      </c>
      <c r="E310" s="66"/>
      <c r="F310" s="181"/>
      <c r="G310" s="78" t="s">
        <v>217</v>
      </c>
      <c r="H310" s="75"/>
      <c r="I310" s="75"/>
      <c r="J310" s="75">
        <f t="shared" si="102"/>
        <v>0</v>
      </c>
      <c r="K310" s="118"/>
      <c r="L310" s="105"/>
      <c r="M310" s="115"/>
      <c r="N310" s="103"/>
      <c r="O310" s="104"/>
      <c r="P310" s="104"/>
      <c r="Q310" s="147">
        <v>0</v>
      </c>
      <c r="R310" s="147">
        <v>0</v>
      </c>
      <c r="S310" s="147">
        <f t="shared" si="103"/>
        <v>0</v>
      </c>
      <c r="T310" s="148">
        <f t="shared" si="104"/>
        <v>0</v>
      </c>
      <c r="U310" s="149"/>
    </row>
    <row r="311" spans="1:21" ht="15" customHeight="1">
      <c r="A311" s="36"/>
      <c r="B311" s="64" t="s">
        <v>598</v>
      </c>
      <c r="C311" s="65"/>
      <c r="D311" s="94" t="s">
        <v>599</v>
      </c>
      <c r="E311" s="66"/>
      <c r="F311" s="181"/>
      <c r="G311" s="78" t="s">
        <v>217</v>
      </c>
      <c r="H311" s="75"/>
      <c r="I311" s="75"/>
      <c r="J311" s="75">
        <f t="shared" si="102"/>
        <v>0</v>
      </c>
      <c r="K311" s="118"/>
      <c r="L311" s="105"/>
      <c r="M311" s="115"/>
      <c r="N311" s="103"/>
      <c r="O311" s="104"/>
      <c r="P311" s="104"/>
      <c r="Q311" s="147">
        <v>0</v>
      </c>
      <c r="R311" s="147">
        <v>0</v>
      </c>
      <c r="S311" s="147">
        <f t="shared" si="103"/>
        <v>0</v>
      </c>
      <c r="T311" s="148">
        <f t="shared" si="104"/>
        <v>0</v>
      </c>
      <c r="U311" s="149"/>
    </row>
    <row r="312" spans="1:21" ht="15" customHeight="1">
      <c r="A312" s="36"/>
      <c r="B312" s="64" t="s">
        <v>600</v>
      </c>
      <c r="C312" s="65"/>
      <c r="D312" s="94" t="s">
        <v>601</v>
      </c>
      <c r="E312" s="66"/>
      <c r="F312" s="181"/>
      <c r="G312" s="78" t="s">
        <v>217</v>
      </c>
      <c r="H312" s="75"/>
      <c r="I312" s="75"/>
      <c r="J312" s="75">
        <f t="shared" si="102"/>
        <v>0</v>
      </c>
      <c r="K312" s="118"/>
      <c r="L312" s="105"/>
      <c r="M312" s="115"/>
      <c r="N312" s="103"/>
      <c r="O312" s="104"/>
      <c r="P312" s="104"/>
      <c r="Q312" s="147">
        <v>0</v>
      </c>
      <c r="R312" s="147">
        <v>0</v>
      </c>
      <c r="S312" s="147">
        <f t="shared" si="103"/>
        <v>0</v>
      </c>
      <c r="T312" s="148">
        <f t="shared" si="104"/>
        <v>0</v>
      </c>
      <c r="U312" s="149"/>
    </row>
    <row r="313" spans="1:21" ht="15" customHeight="1">
      <c r="A313" s="36"/>
      <c r="B313" s="64" t="s">
        <v>602</v>
      </c>
      <c r="C313" s="65"/>
      <c r="D313" s="94" t="s">
        <v>603</v>
      </c>
      <c r="E313" s="66"/>
      <c r="F313" s="181"/>
      <c r="G313" s="78" t="s">
        <v>217</v>
      </c>
      <c r="H313" s="75"/>
      <c r="I313" s="75"/>
      <c r="J313" s="75">
        <f t="shared" si="102"/>
        <v>0</v>
      </c>
      <c r="K313" s="118"/>
      <c r="L313" s="105"/>
      <c r="M313" s="115"/>
      <c r="N313" s="103"/>
      <c r="O313" s="104"/>
      <c r="P313" s="104"/>
      <c r="Q313" s="147">
        <v>0</v>
      </c>
      <c r="R313" s="147">
        <v>0</v>
      </c>
      <c r="S313" s="147">
        <f t="shared" si="103"/>
        <v>0</v>
      </c>
      <c r="T313" s="148">
        <f t="shared" si="104"/>
        <v>0</v>
      </c>
      <c r="U313" s="149"/>
    </row>
    <row r="314" spans="1:21" ht="15" customHeight="1">
      <c r="A314" s="36"/>
      <c r="B314" s="64" t="s">
        <v>604</v>
      </c>
      <c r="C314" s="65"/>
      <c r="D314" s="94" t="s">
        <v>605</v>
      </c>
      <c r="E314" s="66"/>
      <c r="F314" s="181"/>
      <c r="G314" s="78" t="s">
        <v>217</v>
      </c>
      <c r="H314" s="75"/>
      <c r="I314" s="75"/>
      <c r="J314" s="75">
        <f t="shared" si="102"/>
        <v>0</v>
      </c>
      <c r="K314" s="118"/>
      <c r="L314" s="105"/>
      <c r="M314" s="115"/>
      <c r="N314" s="103"/>
      <c r="O314" s="104"/>
      <c r="P314" s="104"/>
      <c r="Q314" s="147">
        <v>0</v>
      </c>
      <c r="R314" s="147">
        <v>0</v>
      </c>
      <c r="S314" s="147">
        <f t="shared" si="103"/>
        <v>0</v>
      </c>
      <c r="T314" s="148">
        <f t="shared" si="104"/>
        <v>0</v>
      </c>
      <c r="U314" s="149"/>
    </row>
    <row r="315" spans="1:21" ht="15" customHeight="1">
      <c r="A315" s="36"/>
      <c r="B315" s="64" t="s">
        <v>606</v>
      </c>
      <c r="C315" s="65"/>
      <c r="D315" s="94" t="s">
        <v>607</v>
      </c>
      <c r="E315" s="66"/>
      <c r="F315" s="181"/>
      <c r="G315" s="78" t="s">
        <v>217</v>
      </c>
      <c r="H315" s="75"/>
      <c r="I315" s="75"/>
      <c r="J315" s="75">
        <f t="shared" si="102"/>
        <v>0</v>
      </c>
      <c r="K315" s="118"/>
      <c r="L315" s="105"/>
      <c r="M315" s="115"/>
      <c r="N315" s="103"/>
      <c r="O315" s="104"/>
      <c r="P315" s="104"/>
      <c r="Q315" s="147">
        <v>0</v>
      </c>
      <c r="R315" s="147">
        <v>0</v>
      </c>
      <c r="S315" s="147">
        <f t="shared" si="103"/>
        <v>0</v>
      </c>
      <c r="T315" s="148">
        <f t="shared" si="104"/>
        <v>0</v>
      </c>
      <c r="U315" s="149"/>
    </row>
    <row r="316" spans="1:21" ht="15" customHeight="1">
      <c r="A316" s="36"/>
      <c r="B316" s="64" t="s">
        <v>608</v>
      </c>
      <c r="C316" s="65"/>
      <c r="D316" s="94" t="s">
        <v>609</v>
      </c>
      <c r="E316" s="66"/>
      <c r="F316" s="181"/>
      <c r="G316" s="78" t="s">
        <v>217</v>
      </c>
      <c r="H316" s="75"/>
      <c r="I316" s="75"/>
      <c r="J316" s="75">
        <f t="shared" si="102"/>
        <v>0</v>
      </c>
      <c r="K316" s="118"/>
      <c r="L316" s="105"/>
      <c r="M316" s="115"/>
      <c r="N316" s="103"/>
      <c r="O316" s="104"/>
      <c r="P316" s="104"/>
      <c r="Q316" s="147">
        <v>0</v>
      </c>
      <c r="R316" s="147">
        <v>0</v>
      </c>
      <c r="S316" s="147">
        <f t="shared" si="103"/>
        <v>0</v>
      </c>
      <c r="T316" s="148">
        <f t="shared" si="104"/>
        <v>0</v>
      </c>
      <c r="U316" s="149"/>
    </row>
    <row r="317" spans="1:21" ht="15" customHeight="1">
      <c r="A317" s="36"/>
      <c r="B317" s="64" t="s">
        <v>610</v>
      </c>
      <c r="C317" s="65"/>
      <c r="D317" s="95" t="s">
        <v>611</v>
      </c>
      <c r="E317" s="297"/>
      <c r="F317" s="69"/>
      <c r="G317" s="78" t="s">
        <v>217</v>
      </c>
      <c r="H317" s="75"/>
      <c r="I317" s="75"/>
      <c r="J317" s="75">
        <f t="shared" si="102"/>
        <v>0</v>
      </c>
      <c r="K317" s="116"/>
      <c r="L317" s="105"/>
      <c r="M317" s="115"/>
      <c r="N317" s="103"/>
      <c r="O317" s="104"/>
      <c r="P317" s="104"/>
      <c r="Q317" s="147">
        <v>0</v>
      </c>
      <c r="R317" s="147">
        <v>0</v>
      </c>
      <c r="S317" s="147">
        <f t="shared" si="103"/>
        <v>0</v>
      </c>
      <c r="T317" s="148">
        <f t="shared" si="104"/>
        <v>0</v>
      </c>
      <c r="U317" s="149"/>
    </row>
    <row r="318" spans="1:21" ht="15" customHeight="1">
      <c r="A318" s="36"/>
      <c r="B318" s="64" t="s">
        <v>612</v>
      </c>
      <c r="C318" s="65"/>
      <c r="D318" s="95" t="s">
        <v>613</v>
      </c>
      <c r="E318" s="95"/>
      <c r="F318" s="78"/>
      <c r="G318" s="78" t="s">
        <v>217</v>
      </c>
      <c r="H318" s="75"/>
      <c r="I318" s="75"/>
      <c r="J318" s="75">
        <f t="shared" si="102"/>
        <v>0</v>
      </c>
      <c r="K318" s="116"/>
      <c r="L318" s="105"/>
      <c r="M318" s="115"/>
      <c r="N318" s="103"/>
      <c r="O318" s="104"/>
      <c r="P318" s="104"/>
      <c r="Q318" s="147">
        <v>0</v>
      </c>
      <c r="R318" s="147">
        <v>0</v>
      </c>
      <c r="S318" s="147">
        <f t="shared" si="103"/>
        <v>0</v>
      </c>
      <c r="T318" s="148">
        <f t="shared" si="104"/>
        <v>0</v>
      </c>
      <c r="U318" s="148"/>
    </row>
    <row r="319" spans="1:21" ht="15" customHeight="1">
      <c r="A319" s="36"/>
      <c r="B319" s="64" t="s">
        <v>614</v>
      </c>
      <c r="C319" s="298" t="s">
        <v>615</v>
      </c>
      <c r="D319" s="95" t="s">
        <v>616</v>
      </c>
      <c r="E319" s="95"/>
      <c r="F319" s="78"/>
      <c r="G319" s="78"/>
      <c r="H319" s="75"/>
      <c r="I319" s="75"/>
      <c r="J319" s="75"/>
      <c r="K319" s="116"/>
      <c r="L319" s="105"/>
      <c r="M319" s="115"/>
      <c r="N319" s="103"/>
      <c r="O319" s="104"/>
      <c r="P319" s="104"/>
      <c r="Q319" s="147"/>
      <c r="R319" s="147"/>
      <c r="S319" s="147"/>
      <c r="T319" s="148"/>
      <c r="U319" s="149"/>
    </row>
    <row r="320" spans="1:21" ht="15" customHeight="1">
      <c r="A320" s="36"/>
      <c r="B320" s="64" t="s">
        <v>117</v>
      </c>
      <c r="C320" s="179"/>
      <c r="D320" s="95" t="s">
        <v>617</v>
      </c>
      <c r="E320" s="95"/>
      <c r="F320" s="78"/>
      <c r="G320" s="78" t="s">
        <v>217</v>
      </c>
      <c r="H320" s="75"/>
      <c r="I320" s="75"/>
      <c r="J320" s="75">
        <f t="shared" ref="J320:J347" si="105">SUM(H320*I320)</f>
        <v>0</v>
      </c>
      <c r="K320" s="116"/>
      <c r="L320" s="105"/>
      <c r="M320" s="115"/>
      <c r="N320" s="103"/>
      <c r="O320" s="104"/>
      <c r="P320" s="104"/>
      <c r="Q320" s="147">
        <v>0</v>
      </c>
      <c r="R320" s="147">
        <v>0</v>
      </c>
      <c r="S320" s="147">
        <f t="shared" ref="S320:S347" si="106">+Q320+R320</f>
        <v>0</v>
      </c>
      <c r="T320" s="148">
        <f t="shared" ref="T320:T347" si="107">J320*R320</f>
        <v>0</v>
      </c>
      <c r="U320" s="149"/>
    </row>
    <row r="321" spans="1:21" ht="15" customHeight="1">
      <c r="A321" s="36"/>
      <c r="B321" s="64" t="s">
        <v>120</v>
      </c>
      <c r="C321" s="179"/>
      <c r="D321" s="95" t="s">
        <v>618</v>
      </c>
      <c r="E321" s="95"/>
      <c r="F321" s="78"/>
      <c r="G321" s="78" t="s">
        <v>217</v>
      </c>
      <c r="H321" s="75"/>
      <c r="I321" s="75"/>
      <c r="J321" s="75">
        <f t="shared" si="105"/>
        <v>0</v>
      </c>
      <c r="K321" s="116"/>
      <c r="L321" s="105"/>
      <c r="M321" s="115"/>
      <c r="N321" s="103"/>
      <c r="O321" s="104"/>
      <c r="P321" s="104"/>
      <c r="Q321" s="147">
        <v>0</v>
      </c>
      <c r="R321" s="147">
        <v>0</v>
      </c>
      <c r="S321" s="147">
        <f t="shared" si="106"/>
        <v>0</v>
      </c>
      <c r="T321" s="148">
        <f t="shared" si="107"/>
        <v>0</v>
      </c>
      <c r="U321" s="149"/>
    </row>
    <row r="322" spans="1:21" ht="15" customHeight="1">
      <c r="A322" s="36"/>
      <c r="B322" s="64" t="s">
        <v>619</v>
      </c>
      <c r="C322" s="179"/>
      <c r="D322" s="95" t="s">
        <v>620</v>
      </c>
      <c r="E322" s="95"/>
      <c r="F322" s="78"/>
      <c r="G322" s="78" t="s">
        <v>217</v>
      </c>
      <c r="H322" s="75"/>
      <c r="I322" s="75"/>
      <c r="J322" s="75">
        <f t="shared" si="105"/>
        <v>0</v>
      </c>
      <c r="K322" s="116"/>
      <c r="L322" s="105"/>
      <c r="M322" s="115"/>
      <c r="N322" s="103"/>
      <c r="O322" s="104"/>
      <c r="P322" s="104"/>
      <c r="Q322" s="147">
        <v>0</v>
      </c>
      <c r="R322" s="147">
        <v>0</v>
      </c>
      <c r="S322" s="147">
        <f t="shared" si="106"/>
        <v>0</v>
      </c>
      <c r="T322" s="148">
        <f t="shared" si="107"/>
        <v>0</v>
      </c>
      <c r="U322" s="149"/>
    </row>
    <row r="323" spans="1:21" ht="15" customHeight="1">
      <c r="A323" s="36"/>
      <c r="B323" s="64" t="s">
        <v>621</v>
      </c>
      <c r="C323" s="179"/>
      <c r="D323" s="95" t="s">
        <v>622</v>
      </c>
      <c r="E323" s="95"/>
      <c r="F323" s="78"/>
      <c r="G323" s="78" t="s">
        <v>217</v>
      </c>
      <c r="H323" s="75"/>
      <c r="I323" s="75"/>
      <c r="J323" s="75">
        <f t="shared" si="105"/>
        <v>0</v>
      </c>
      <c r="K323" s="116"/>
      <c r="L323" s="105"/>
      <c r="M323" s="115"/>
      <c r="N323" s="103"/>
      <c r="O323" s="104"/>
      <c r="P323" s="104"/>
      <c r="Q323" s="147">
        <v>0</v>
      </c>
      <c r="R323" s="147">
        <v>0</v>
      </c>
      <c r="S323" s="147">
        <f t="shared" si="106"/>
        <v>0</v>
      </c>
      <c r="T323" s="148">
        <f t="shared" si="107"/>
        <v>0</v>
      </c>
      <c r="U323" s="149"/>
    </row>
    <row r="324" spans="1:21" ht="15" customHeight="1">
      <c r="A324" s="36"/>
      <c r="B324" s="64" t="s">
        <v>623</v>
      </c>
      <c r="C324" s="179"/>
      <c r="D324" s="95" t="s">
        <v>624</v>
      </c>
      <c r="E324" s="95"/>
      <c r="F324" s="78"/>
      <c r="G324" s="78" t="s">
        <v>217</v>
      </c>
      <c r="H324" s="75"/>
      <c r="I324" s="75"/>
      <c r="J324" s="75">
        <f t="shared" si="105"/>
        <v>0</v>
      </c>
      <c r="K324" s="116"/>
      <c r="L324" s="105"/>
      <c r="M324" s="115"/>
      <c r="N324" s="103"/>
      <c r="O324" s="104"/>
      <c r="P324" s="104"/>
      <c r="Q324" s="147">
        <v>0</v>
      </c>
      <c r="R324" s="147">
        <v>0</v>
      </c>
      <c r="S324" s="147">
        <f t="shared" si="106"/>
        <v>0</v>
      </c>
      <c r="T324" s="148">
        <f t="shared" si="107"/>
        <v>0</v>
      </c>
      <c r="U324" s="149"/>
    </row>
    <row r="325" spans="1:21" ht="15" customHeight="1">
      <c r="A325" s="36"/>
      <c r="B325" s="64" t="s">
        <v>625</v>
      </c>
      <c r="C325" s="179"/>
      <c r="D325" s="95" t="s">
        <v>626</v>
      </c>
      <c r="E325" s="95"/>
      <c r="F325" s="78"/>
      <c r="G325" s="78" t="s">
        <v>217</v>
      </c>
      <c r="H325" s="75"/>
      <c r="I325" s="75"/>
      <c r="J325" s="75">
        <f t="shared" si="105"/>
        <v>0</v>
      </c>
      <c r="K325" s="116"/>
      <c r="L325" s="105"/>
      <c r="M325" s="115"/>
      <c r="N325" s="103"/>
      <c r="O325" s="104"/>
      <c r="P325" s="104"/>
      <c r="Q325" s="147">
        <v>0</v>
      </c>
      <c r="R325" s="147">
        <v>0</v>
      </c>
      <c r="S325" s="147">
        <f t="shared" si="106"/>
        <v>0</v>
      </c>
      <c r="T325" s="148">
        <f t="shared" si="107"/>
        <v>0</v>
      </c>
      <c r="U325" s="149"/>
    </row>
    <row r="326" spans="1:21" ht="15" customHeight="1">
      <c r="A326" s="36"/>
      <c r="B326" s="64" t="s">
        <v>627</v>
      </c>
      <c r="C326" s="179"/>
      <c r="D326" s="95" t="s">
        <v>628</v>
      </c>
      <c r="E326" s="95"/>
      <c r="F326" s="78"/>
      <c r="G326" s="78" t="s">
        <v>217</v>
      </c>
      <c r="H326" s="75"/>
      <c r="I326" s="75"/>
      <c r="J326" s="75">
        <f t="shared" si="105"/>
        <v>0</v>
      </c>
      <c r="K326" s="116"/>
      <c r="L326" s="105"/>
      <c r="M326" s="115"/>
      <c r="N326" s="103"/>
      <c r="O326" s="104"/>
      <c r="P326" s="104"/>
      <c r="Q326" s="147">
        <v>0</v>
      </c>
      <c r="R326" s="147">
        <v>0</v>
      </c>
      <c r="S326" s="147">
        <f t="shared" si="106"/>
        <v>0</v>
      </c>
      <c r="T326" s="148">
        <f t="shared" si="107"/>
        <v>0</v>
      </c>
      <c r="U326" s="149"/>
    </row>
    <row r="327" spans="1:21" ht="15" customHeight="1">
      <c r="A327" s="36"/>
      <c r="B327" s="64" t="s">
        <v>629</v>
      </c>
      <c r="C327" s="179"/>
      <c r="D327" s="95" t="s">
        <v>630</v>
      </c>
      <c r="E327" s="95"/>
      <c r="F327" s="78"/>
      <c r="G327" s="78" t="s">
        <v>217</v>
      </c>
      <c r="H327" s="75"/>
      <c r="I327" s="75"/>
      <c r="J327" s="75">
        <f t="shared" si="105"/>
        <v>0</v>
      </c>
      <c r="K327" s="116"/>
      <c r="L327" s="105"/>
      <c r="M327" s="115"/>
      <c r="N327" s="103"/>
      <c r="O327" s="104"/>
      <c r="P327" s="104"/>
      <c r="Q327" s="147">
        <v>0</v>
      </c>
      <c r="R327" s="147">
        <v>0</v>
      </c>
      <c r="S327" s="147">
        <f t="shared" si="106"/>
        <v>0</v>
      </c>
      <c r="T327" s="148">
        <f t="shared" si="107"/>
        <v>0</v>
      </c>
      <c r="U327" s="149"/>
    </row>
    <row r="328" spans="1:21" ht="15" customHeight="1">
      <c r="A328" s="36"/>
      <c r="B328" s="64" t="s">
        <v>631</v>
      </c>
      <c r="C328" s="179"/>
      <c r="D328" s="95" t="s">
        <v>632</v>
      </c>
      <c r="E328" s="95"/>
      <c r="F328" s="78"/>
      <c r="G328" s="78" t="s">
        <v>217</v>
      </c>
      <c r="H328" s="75"/>
      <c r="I328" s="75"/>
      <c r="J328" s="75">
        <f t="shared" si="105"/>
        <v>0</v>
      </c>
      <c r="K328" s="116"/>
      <c r="L328" s="105"/>
      <c r="M328" s="115"/>
      <c r="N328" s="103"/>
      <c r="O328" s="104"/>
      <c r="P328" s="104"/>
      <c r="Q328" s="147">
        <v>0</v>
      </c>
      <c r="R328" s="147">
        <v>0</v>
      </c>
      <c r="S328" s="147">
        <f t="shared" si="106"/>
        <v>0</v>
      </c>
      <c r="T328" s="148">
        <f t="shared" si="107"/>
        <v>0</v>
      </c>
      <c r="U328" s="149"/>
    </row>
    <row r="329" spans="1:21" ht="15" customHeight="1">
      <c r="A329" s="36"/>
      <c r="B329" s="64" t="s">
        <v>633</v>
      </c>
      <c r="C329" s="179"/>
      <c r="D329" s="95" t="s">
        <v>634</v>
      </c>
      <c r="E329" s="95"/>
      <c r="F329" s="78"/>
      <c r="G329" s="78" t="s">
        <v>217</v>
      </c>
      <c r="H329" s="75"/>
      <c r="I329" s="75"/>
      <c r="J329" s="75">
        <f t="shared" si="105"/>
        <v>0</v>
      </c>
      <c r="K329" s="116"/>
      <c r="L329" s="105"/>
      <c r="M329" s="115"/>
      <c r="N329" s="103"/>
      <c r="O329" s="104"/>
      <c r="P329" s="104"/>
      <c r="Q329" s="147">
        <v>0</v>
      </c>
      <c r="R329" s="147">
        <v>0</v>
      </c>
      <c r="S329" s="147">
        <f t="shared" si="106"/>
        <v>0</v>
      </c>
      <c r="T329" s="148">
        <f t="shared" si="107"/>
        <v>0</v>
      </c>
      <c r="U329" s="149"/>
    </row>
    <row r="330" spans="1:21" ht="15" customHeight="1">
      <c r="A330" s="36"/>
      <c r="B330" s="64" t="s">
        <v>635</v>
      </c>
      <c r="C330" s="179"/>
      <c r="D330" s="95" t="s">
        <v>636</v>
      </c>
      <c r="E330" s="95"/>
      <c r="F330" s="78"/>
      <c r="G330" s="78" t="s">
        <v>217</v>
      </c>
      <c r="H330" s="75"/>
      <c r="I330" s="75"/>
      <c r="J330" s="75">
        <f t="shared" si="105"/>
        <v>0</v>
      </c>
      <c r="K330" s="116"/>
      <c r="L330" s="105"/>
      <c r="M330" s="115"/>
      <c r="N330" s="103"/>
      <c r="O330" s="104"/>
      <c r="P330" s="104"/>
      <c r="Q330" s="147">
        <v>0</v>
      </c>
      <c r="R330" s="147">
        <v>0</v>
      </c>
      <c r="S330" s="147">
        <f t="shared" si="106"/>
        <v>0</v>
      </c>
      <c r="T330" s="148">
        <f t="shared" si="107"/>
        <v>0</v>
      </c>
      <c r="U330" s="149"/>
    </row>
    <row r="331" spans="1:21" ht="15" customHeight="1">
      <c r="A331" s="36"/>
      <c r="B331" s="64" t="s">
        <v>637</v>
      </c>
      <c r="C331" s="179"/>
      <c r="D331" s="95" t="s">
        <v>638</v>
      </c>
      <c r="E331" s="95"/>
      <c r="F331" s="78"/>
      <c r="G331" s="78" t="s">
        <v>217</v>
      </c>
      <c r="H331" s="75"/>
      <c r="I331" s="75"/>
      <c r="J331" s="75">
        <f t="shared" si="105"/>
        <v>0</v>
      </c>
      <c r="K331" s="116"/>
      <c r="L331" s="105"/>
      <c r="M331" s="115"/>
      <c r="N331" s="103"/>
      <c r="O331" s="104"/>
      <c r="P331" s="104"/>
      <c r="Q331" s="147">
        <v>0</v>
      </c>
      <c r="R331" s="147">
        <v>0</v>
      </c>
      <c r="S331" s="147">
        <f t="shared" si="106"/>
        <v>0</v>
      </c>
      <c r="T331" s="148">
        <f t="shared" si="107"/>
        <v>0</v>
      </c>
      <c r="U331" s="149"/>
    </row>
    <row r="332" spans="1:21" ht="15" customHeight="1">
      <c r="A332" s="36"/>
      <c r="B332" s="64" t="s">
        <v>639</v>
      </c>
      <c r="C332" s="179"/>
      <c r="D332" s="95" t="s">
        <v>640</v>
      </c>
      <c r="E332" s="95"/>
      <c r="F332" s="78"/>
      <c r="G332" s="78" t="s">
        <v>217</v>
      </c>
      <c r="H332" s="75"/>
      <c r="I332" s="75"/>
      <c r="J332" s="75">
        <f t="shared" si="105"/>
        <v>0</v>
      </c>
      <c r="K332" s="116"/>
      <c r="L332" s="105"/>
      <c r="M332" s="115"/>
      <c r="N332" s="103"/>
      <c r="O332" s="104"/>
      <c r="P332" s="104"/>
      <c r="Q332" s="147">
        <v>0</v>
      </c>
      <c r="R332" s="147">
        <v>0</v>
      </c>
      <c r="S332" s="147">
        <f t="shared" si="106"/>
        <v>0</v>
      </c>
      <c r="T332" s="148">
        <f t="shared" si="107"/>
        <v>0</v>
      </c>
      <c r="U332" s="149"/>
    </row>
    <row r="333" spans="1:21" ht="15" customHeight="1">
      <c r="A333" s="36"/>
      <c r="B333" s="64" t="s">
        <v>641</v>
      </c>
      <c r="C333" s="179"/>
      <c r="D333" s="95" t="s">
        <v>642</v>
      </c>
      <c r="E333" s="95"/>
      <c r="F333" s="78"/>
      <c r="G333" s="78" t="s">
        <v>217</v>
      </c>
      <c r="H333" s="75"/>
      <c r="I333" s="75"/>
      <c r="J333" s="75">
        <f t="shared" si="105"/>
        <v>0</v>
      </c>
      <c r="K333" s="116"/>
      <c r="L333" s="105"/>
      <c r="M333" s="115"/>
      <c r="N333" s="103"/>
      <c r="O333" s="104"/>
      <c r="P333" s="104"/>
      <c r="Q333" s="147">
        <v>0</v>
      </c>
      <c r="R333" s="147">
        <v>0</v>
      </c>
      <c r="S333" s="147">
        <f t="shared" si="106"/>
        <v>0</v>
      </c>
      <c r="T333" s="148">
        <f t="shared" si="107"/>
        <v>0</v>
      </c>
      <c r="U333" s="149"/>
    </row>
    <row r="334" spans="1:21" ht="15" customHeight="1">
      <c r="A334" s="36"/>
      <c r="B334" s="64" t="s">
        <v>643</v>
      </c>
      <c r="C334" s="179"/>
      <c r="D334" s="95" t="s">
        <v>644</v>
      </c>
      <c r="E334" s="95"/>
      <c r="F334" s="78"/>
      <c r="G334" s="78" t="s">
        <v>217</v>
      </c>
      <c r="H334" s="75"/>
      <c r="I334" s="75"/>
      <c r="J334" s="75">
        <f t="shared" si="105"/>
        <v>0</v>
      </c>
      <c r="K334" s="116"/>
      <c r="L334" s="105"/>
      <c r="M334" s="115"/>
      <c r="N334" s="103"/>
      <c r="O334" s="104"/>
      <c r="P334" s="104"/>
      <c r="Q334" s="147">
        <v>0</v>
      </c>
      <c r="R334" s="147">
        <v>0</v>
      </c>
      <c r="S334" s="147">
        <f t="shared" si="106"/>
        <v>0</v>
      </c>
      <c r="T334" s="148">
        <f t="shared" si="107"/>
        <v>0</v>
      </c>
      <c r="U334" s="149"/>
    </row>
    <row r="335" spans="1:21" ht="15" customHeight="1">
      <c r="A335" s="36"/>
      <c r="B335" s="64" t="s">
        <v>645</v>
      </c>
      <c r="C335" s="179"/>
      <c r="D335" s="95" t="s">
        <v>646</v>
      </c>
      <c r="E335" s="95"/>
      <c r="F335" s="78"/>
      <c r="G335" s="78" t="s">
        <v>217</v>
      </c>
      <c r="H335" s="75"/>
      <c r="I335" s="75"/>
      <c r="J335" s="75">
        <f t="shared" si="105"/>
        <v>0</v>
      </c>
      <c r="K335" s="116"/>
      <c r="L335" s="105"/>
      <c r="M335" s="115"/>
      <c r="N335" s="103"/>
      <c r="O335" s="104"/>
      <c r="P335" s="104"/>
      <c r="Q335" s="147">
        <v>0</v>
      </c>
      <c r="R335" s="147">
        <v>0</v>
      </c>
      <c r="S335" s="147">
        <f t="shared" si="106"/>
        <v>0</v>
      </c>
      <c r="T335" s="148">
        <f t="shared" si="107"/>
        <v>0</v>
      </c>
      <c r="U335" s="149"/>
    </row>
    <row r="336" spans="1:21" ht="15" customHeight="1">
      <c r="A336" s="36"/>
      <c r="B336" s="64" t="s">
        <v>647</v>
      </c>
      <c r="C336" s="179"/>
      <c r="D336" s="95" t="s">
        <v>648</v>
      </c>
      <c r="E336" s="95"/>
      <c r="F336" s="78"/>
      <c r="G336" s="78" t="s">
        <v>217</v>
      </c>
      <c r="H336" s="75"/>
      <c r="I336" s="75"/>
      <c r="J336" s="75">
        <f t="shared" si="105"/>
        <v>0</v>
      </c>
      <c r="K336" s="116"/>
      <c r="L336" s="105"/>
      <c r="M336" s="115"/>
      <c r="N336" s="103"/>
      <c r="O336" s="104"/>
      <c r="P336" s="104"/>
      <c r="Q336" s="147">
        <v>0</v>
      </c>
      <c r="R336" s="147">
        <v>0</v>
      </c>
      <c r="S336" s="147">
        <f t="shared" si="106"/>
        <v>0</v>
      </c>
      <c r="T336" s="148">
        <f t="shared" si="107"/>
        <v>0</v>
      </c>
      <c r="U336" s="149"/>
    </row>
    <row r="337" spans="1:21" ht="15" customHeight="1">
      <c r="A337" s="36"/>
      <c r="B337" s="64" t="s">
        <v>649</v>
      </c>
      <c r="C337" s="179"/>
      <c r="D337" s="95" t="s">
        <v>650</v>
      </c>
      <c r="E337" s="95"/>
      <c r="F337" s="78"/>
      <c r="G337" s="78" t="s">
        <v>217</v>
      </c>
      <c r="H337" s="75"/>
      <c r="I337" s="75"/>
      <c r="J337" s="75">
        <f t="shared" si="105"/>
        <v>0</v>
      </c>
      <c r="K337" s="116"/>
      <c r="L337" s="105"/>
      <c r="M337" s="115"/>
      <c r="N337" s="103"/>
      <c r="O337" s="104"/>
      <c r="P337" s="104"/>
      <c r="Q337" s="147">
        <v>0</v>
      </c>
      <c r="R337" s="147">
        <v>0</v>
      </c>
      <c r="S337" s="147">
        <f t="shared" si="106"/>
        <v>0</v>
      </c>
      <c r="T337" s="148">
        <f t="shared" si="107"/>
        <v>0</v>
      </c>
      <c r="U337" s="149"/>
    </row>
    <row r="338" spans="1:21" ht="15" customHeight="1">
      <c r="A338" s="36"/>
      <c r="B338" s="64" t="s">
        <v>651</v>
      </c>
      <c r="C338" s="179"/>
      <c r="D338" s="95" t="s">
        <v>652</v>
      </c>
      <c r="E338" s="95"/>
      <c r="F338" s="78"/>
      <c r="G338" s="78" t="s">
        <v>217</v>
      </c>
      <c r="H338" s="75"/>
      <c r="I338" s="75"/>
      <c r="J338" s="75">
        <f t="shared" si="105"/>
        <v>0</v>
      </c>
      <c r="K338" s="116"/>
      <c r="L338" s="105"/>
      <c r="M338" s="115"/>
      <c r="N338" s="103"/>
      <c r="O338" s="104"/>
      <c r="P338" s="104"/>
      <c r="Q338" s="147">
        <v>0</v>
      </c>
      <c r="R338" s="147">
        <v>0</v>
      </c>
      <c r="S338" s="147">
        <f t="shared" si="106"/>
        <v>0</v>
      </c>
      <c r="T338" s="148">
        <f t="shared" si="107"/>
        <v>0</v>
      </c>
      <c r="U338" s="149"/>
    </row>
    <row r="339" spans="1:21" ht="15" customHeight="1">
      <c r="A339" s="36"/>
      <c r="B339" s="64" t="s">
        <v>653</v>
      </c>
      <c r="C339" s="179"/>
      <c r="D339" s="95" t="s">
        <v>654</v>
      </c>
      <c r="E339" s="95"/>
      <c r="F339" s="78"/>
      <c r="G339" s="78" t="s">
        <v>217</v>
      </c>
      <c r="H339" s="75"/>
      <c r="I339" s="75"/>
      <c r="J339" s="75">
        <f t="shared" si="105"/>
        <v>0</v>
      </c>
      <c r="K339" s="116"/>
      <c r="L339" s="105"/>
      <c r="M339" s="115"/>
      <c r="N339" s="103"/>
      <c r="O339" s="104"/>
      <c r="P339" s="104"/>
      <c r="Q339" s="147">
        <v>0</v>
      </c>
      <c r="R339" s="147">
        <v>0</v>
      </c>
      <c r="S339" s="147">
        <f t="shared" si="106"/>
        <v>0</v>
      </c>
      <c r="T339" s="148">
        <f t="shared" si="107"/>
        <v>0</v>
      </c>
      <c r="U339" s="149"/>
    </row>
    <row r="340" spans="1:21" ht="15" customHeight="1">
      <c r="A340" s="36"/>
      <c r="B340" s="64" t="s">
        <v>655</v>
      </c>
      <c r="C340" s="179"/>
      <c r="D340" s="95" t="s">
        <v>656</v>
      </c>
      <c r="E340" s="95"/>
      <c r="F340" s="78"/>
      <c r="G340" s="78" t="s">
        <v>217</v>
      </c>
      <c r="H340" s="75"/>
      <c r="I340" s="75"/>
      <c r="J340" s="75">
        <f t="shared" si="105"/>
        <v>0</v>
      </c>
      <c r="K340" s="116"/>
      <c r="L340" s="105"/>
      <c r="M340" s="115"/>
      <c r="N340" s="103"/>
      <c r="O340" s="104"/>
      <c r="P340" s="104"/>
      <c r="Q340" s="147">
        <v>0</v>
      </c>
      <c r="R340" s="147">
        <v>0</v>
      </c>
      <c r="S340" s="147">
        <f t="shared" si="106"/>
        <v>0</v>
      </c>
      <c r="T340" s="148">
        <f t="shared" si="107"/>
        <v>0</v>
      </c>
      <c r="U340" s="149"/>
    </row>
    <row r="341" spans="1:21" ht="15" customHeight="1">
      <c r="A341" s="36"/>
      <c r="B341" s="64" t="s">
        <v>657</v>
      </c>
      <c r="C341" s="179"/>
      <c r="D341" s="95" t="s">
        <v>658</v>
      </c>
      <c r="E341" s="95"/>
      <c r="F341" s="78"/>
      <c r="G341" s="78" t="s">
        <v>217</v>
      </c>
      <c r="H341" s="75"/>
      <c r="I341" s="75"/>
      <c r="J341" s="75">
        <f t="shared" si="105"/>
        <v>0</v>
      </c>
      <c r="K341" s="116"/>
      <c r="L341" s="105"/>
      <c r="M341" s="115"/>
      <c r="N341" s="103"/>
      <c r="O341" s="104"/>
      <c r="P341" s="104"/>
      <c r="Q341" s="147">
        <v>0</v>
      </c>
      <c r="R341" s="147">
        <v>0</v>
      </c>
      <c r="S341" s="147">
        <f t="shared" si="106"/>
        <v>0</v>
      </c>
      <c r="T341" s="148">
        <f t="shared" si="107"/>
        <v>0</v>
      </c>
      <c r="U341" s="149"/>
    </row>
    <row r="342" spans="1:21" ht="15" customHeight="1">
      <c r="A342" s="36"/>
      <c r="B342" s="64" t="s">
        <v>659</v>
      </c>
      <c r="C342" s="179"/>
      <c r="D342" s="95" t="s">
        <v>660</v>
      </c>
      <c r="E342" s="95"/>
      <c r="F342" s="78"/>
      <c r="G342" s="78" t="s">
        <v>217</v>
      </c>
      <c r="H342" s="75"/>
      <c r="I342" s="75"/>
      <c r="J342" s="75">
        <f t="shared" si="105"/>
        <v>0</v>
      </c>
      <c r="K342" s="116"/>
      <c r="L342" s="105"/>
      <c r="M342" s="115"/>
      <c r="N342" s="103"/>
      <c r="O342" s="104"/>
      <c r="P342" s="104"/>
      <c r="Q342" s="147">
        <v>0</v>
      </c>
      <c r="R342" s="147">
        <v>0</v>
      </c>
      <c r="S342" s="147">
        <f t="shared" si="106"/>
        <v>0</v>
      </c>
      <c r="T342" s="148">
        <f t="shared" si="107"/>
        <v>0</v>
      </c>
      <c r="U342" s="149"/>
    </row>
    <row r="343" spans="1:21" ht="15" customHeight="1">
      <c r="A343" s="36"/>
      <c r="B343" s="64" t="s">
        <v>661</v>
      </c>
      <c r="C343" s="179"/>
      <c r="D343" s="95" t="s">
        <v>662</v>
      </c>
      <c r="E343" s="95"/>
      <c r="F343" s="78"/>
      <c r="G343" s="78" t="s">
        <v>217</v>
      </c>
      <c r="H343" s="75"/>
      <c r="I343" s="75"/>
      <c r="J343" s="75">
        <f t="shared" si="105"/>
        <v>0</v>
      </c>
      <c r="K343" s="116"/>
      <c r="L343" s="105"/>
      <c r="M343" s="115"/>
      <c r="N343" s="103"/>
      <c r="O343" s="104"/>
      <c r="P343" s="104"/>
      <c r="Q343" s="147">
        <v>0</v>
      </c>
      <c r="R343" s="147">
        <v>0</v>
      </c>
      <c r="S343" s="147">
        <f t="shared" si="106"/>
        <v>0</v>
      </c>
      <c r="T343" s="148">
        <f t="shared" si="107"/>
        <v>0</v>
      </c>
      <c r="U343" s="149"/>
    </row>
    <row r="344" spans="1:21" ht="15" customHeight="1">
      <c r="A344" s="36"/>
      <c r="B344" s="64" t="s">
        <v>663</v>
      </c>
      <c r="C344" s="179"/>
      <c r="D344" s="95" t="s">
        <v>664</v>
      </c>
      <c r="E344" s="95"/>
      <c r="F344" s="78"/>
      <c r="G344" s="78" t="s">
        <v>217</v>
      </c>
      <c r="H344" s="75"/>
      <c r="I344" s="75"/>
      <c r="J344" s="75">
        <f t="shared" si="105"/>
        <v>0</v>
      </c>
      <c r="K344" s="116"/>
      <c r="L344" s="105"/>
      <c r="M344" s="115"/>
      <c r="N344" s="103"/>
      <c r="O344" s="104"/>
      <c r="P344" s="104"/>
      <c r="Q344" s="147">
        <v>0</v>
      </c>
      <c r="R344" s="147">
        <v>0</v>
      </c>
      <c r="S344" s="147">
        <f t="shared" si="106"/>
        <v>0</v>
      </c>
      <c r="T344" s="148">
        <f t="shared" si="107"/>
        <v>0</v>
      </c>
      <c r="U344" s="149"/>
    </row>
    <row r="345" spans="1:21" ht="15" customHeight="1">
      <c r="A345" s="36"/>
      <c r="B345" s="64" t="s">
        <v>665</v>
      </c>
      <c r="C345" s="179"/>
      <c r="D345" s="95" t="s">
        <v>666</v>
      </c>
      <c r="E345" s="95"/>
      <c r="F345" s="78"/>
      <c r="G345" s="78" t="s">
        <v>217</v>
      </c>
      <c r="H345" s="75"/>
      <c r="I345" s="75"/>
      <c r="J345" s="75">
        <f t="shared" si="105"/>
        <v>0</v>
      </c>
      <c r="K345" s="116"/>
      <c r="L345" s="105"/>
      <c r="M345" s="115"/>
      <c r="N345" s="103"/>
      <c r="O345" s="104"/>
      <c r="P345" s="104"/>
      <c r="Q345" s="147">
        <v>0</v>
      </c>
      <c r="R345" s="147">
        <v>0</v>
      </c>
      <c r="S345" s="147">
        <f t="shared" si="106"/>
        <v>0</v>
      </c>
      <c r="T345" s="148">
        <f t="shared" si="107"/>
        <v>0</v>
      </c>
      <c r="U345" s="149"/>
    </row>
    <row r="346" spans="1:21" ht="15" customHeight="1">
      <c r="A346" s="36"/>
      <c r="B346" s="64" t="s">
        <v>667</v>
      </c>
      <c r="C346" s="179"/>
      <c r="D346" s="95" t="s">
        <v>668</v>
      </c>
      <c r="E346" s="95"/>
      <c r="F346" s="78"/>
      <c r="G346" s="78" t="s">
        <v>217</v>
      </c>
      <c r="H346" s="75"/>
      <c r="I346" s="75"/>
      <c r="J346" s="75">
        <f t="shared" si="105"/>
        <v>0</v>
      </c>
      <c r="K346" s="116"/>
      <c r="L346" s="105"/>
      <c r="M346" s="115"/>
      <c r="N346" s="103"/>
      <c r="O346" s="104"/>
      <c r="P346" s="104"/>
      <c r="Q346" s="147">
        <v>0</v>
      </c>
      <c r="R346" s="147">
        <v>0</v>
      </c>
      <c r="S346" s="147">
        <f t="shared" si="106"/>
        <v>0</v>
      </c>
      <c r="T346" s="148">
        <f t="shared" si="107"/>
        <v>0</v>
      </c>
      <c r="U346" s="149"/>
    </row>
    <row r="347" spans="1:21" ht="15" customHeight="1">
      <c r="A347" s="36"/>
      <c r="B347" s="64" t="s">
        <v>669</v>
      </c>
      <c r="C347" s="299"/>
      <c r="D347" s="95" t="s">
        <v>670</v>
      </c>
      <c r="E347" s="95"/>
      <c r="F347" s="78"/>
      <c r="G347" s="78" t="s">
        <v>217</v>
      </c>
      <c r="H347" s="75"/>
      <c r="I347" s="75"/>
      <c r="J347" s="75">
        <f t="shared" si="105"/>
        <v>0</v>
      </c>
      <c r="K347" s="116"/>
      <c r="L347" s="105"/>
      <c r="M347" s="115"/>
      <c r="N347" s="103"/>
      <c r="O347" s="104"/>
      <c r="P347" s="104"/>
      <c r="Q347" s="147">
        <v>0</v>
      </c>
      <c r="R347" s="147">
        <v>0</v>
      </c>
      <c r="S347" s="147">
        <f t="shared" si="106"/>
        <v>0</v>
      </c>
      <c r="T347" s="148">
        <f t="shared" si="107"/>
        <v>0</v>
      </c>
      <c r="U347" s="150"/>
    </row>
    <row r="348" spans="1:21" ht="15" customHeight="1">
      <c r="A348" s="36"/>
      <c r="B348" s="300" t="s">
        <v>151</v>
      </c>
      <c r="C348" s="301" t="s">
        <v>671</v>
      </c>
      <c r="D348" s="61"/>
      <c r="E348" s="167" t="str">
        <f>+$E$20</f>
        <v>DIMENSIÓN ESPESOR MARCAS Y MODELOS</v>
      </c>
      <c r="F348" s="168"/>
      <c r="G348" s="168"/>
      <c r="H348" s="169"/>
      <c r="I348" s="169"/>
      <c r="J348" s="169"/>
      <c r="K348" s="111">
        <f>SUM(J349:J365)</f>
        <v>0</v>
      </c>
      <c r="L348" s="105"/>
      <c r="M348" s="112">
        <f>SUM(M349:M365)</f>
        <v>0</v>
      </c>
      <c r="N348" s="113"/>
      <c r="O348" s="114"/>
      <c r="P348" s="114"/>
      <c r="Q348" s="144"/>
      <c r="R348" s="145"/>
      <c r="S348" s="145"/>
      <c r="T348" s="145"/>
      <c r="U348" s="146">
        <f>SUM(T349:T365)</f>
        <v>0</v>
      </c>
    </row>
    <row r="349" spans="1:21" ht="15" customHeight="1">
      <c r="A349" s="36"/>
      <c r="B349" s="64" t="s">
        <v>153</v>
      </c>
      <c r="C349" s="163"/>
      <c r="D349" s="94" t="s">
        <v>577</v>
      </c>
      <c r="E349" s="76"/>
      <c r="F349" s="93"/>
      <c r="G349" s="93"/>
      <c r="H349" s="154"/>
      <c r="I349" s="154"/>
      <c r="J349" s="75">
        <f t="shared" ref="J349:J365" si="108">SUM(H349*I349)</f>
        <v>0</v>
      </c>
      <c r="K349" s="117"/>
      <c r="L349" s="105"/>
      <c r="M349" s="115"/>
      <c r="N349" s="103"/>
      <c r="O349" s="104"/>
      <c r="P349" s="104"/>
      <c r="Q349" s="147"/>
      <c r="R349" s="147"/>
      <c r="S349" s="147"/>
      <c r="T349" s="148"/>
      <c r="U349" s="148"/>
    </row>
    <row r="350" spans="1:21" ht="15" customHeight="1">
      <c r="A350" s="36"/>
      <c r="B350" s="64" t="s">
        <v>672</v>
      </c>
      <c r="C350" s="65"/>
      <c r="D350" s="95" t="s">
        <v>673</v>
      </c>
      <c r="E350" s="86"/>
      <c r="F350" s="78"/>
      <c r="G350" s="78" t="s">
        <v>217</v>
      </c>
      <c r="H350" s="75"/>
      <c r="I350" s="75"/>
      <c r="J350" s="75">
        <f t="shared" si="108"/>
        <v>0</v>
      </c>
      <c r="K350" s="118"/>
      <c r="L350" s="105"/>
      <c r="M350" s="115"/>
      <c r="N350" s="103"/>
      <c r="O350" s="104"/>
      <c r="P350" s="104"/>
      <c r="Q350" s="147">
        <v>0</v>
      </c>
      <c r="R350" s="147">
        <v>0</v>
      </c>
      <c r="S350" s="147">
        <f t="shared" ref="S350:S365" si="109">+Q350+R350</f>
        <v>0</v>
      </c>
      <c r="T350" s="148">
        <f t="shared" ref="T350:T365" si="110">J350*R350</f>
        <v>0</v>
      </c>
      <c r="U350" s="150"/>
    </row>
    <row r="351" spans="1:21" ht="15" customHeight="1">
      <c r="A351" s="36"/>
      <c r="B351" s="64" t="s">
        <v>674</v>
      </c>
      <c r="C351" s="65"/>
      <c r="D351" s="94" t="s">
        <v>675</v>
      </c>
      <c r="E351" s="86"/>
      <c r="F351" s="78"/>
      <c r="G351" s="78" t="s">
        <v>217</v>
      </c>
      <c r="H351" s="75"/>
      <c r="I351" s="75"/>
      <c r="J351" s="75">
        <f t="shared" si="108"/>
        <v>0</v>
      </c>
      <c r="K351" s="118"/>
      <c r="L351" s="105"/>
      <c r="M351" s="115"/>
      <c r="N351" s="103"/>
      <c r="O351" s="104"/>
      <c r="P351" s="104"/>
      <c r="Q351" s="147">
        <v>0</v>
      </c>
      <c r="R351" s="147">
        <v>0</v>
      </c>
      <c r="S351" s="147">
        <f t="shared" si="109"/>
        <v>0</v>
      </c>
      <c r="T351" s="148">
        <f t="shared" si="110"/>
        <v>0</v>
      </c>
      <c r="U351" s="149"/>
    </row>
    <row r="352" spans="1:21" ht="15" customHeight="1">
      <c r="A352" s="36"/>
      <c r="B352" s="64" t="s">
        <v>676</v>
      </c>
      <c r="C352" s="65"/>
      <c r="D352" s="94" t="s">
        <v>677</v>
      </c>
      <c r="E352" s="86"/>
      <c r="F352" s="78"/>
      <c r="G352" s="78" t="s">
        <v>217</v>
      </c>
      <c r="H352" s="75"/>
      <c r="I352" s="75"/>
      <c r="J352" s="75">
        <f t="shared" si="108"/>
        <v>0</v>
      </c>
      <c r="K352" s="118"/>
      <c r="L352" s="105"/>
      <c r="M352" s="115"/>
      <c r="N352" s="103"/>
      <c r="O352" s="104"/>
      <c r="P352" s="104"/>
      <c r="Q352" s="147">
        <v>0</v>
      </c>
      <c r="R352" s="147">
        <v>0</v>
      </c>
      <c r="S352" s="147">
        <f t="shared" si="109"/>
        <v>0</v>
      </c>
      <c r="T352" s="148">
        <f t="shared" si="110"/>
        <v>0</v>
      </c>
      <c r="U352" s="149"/>
    </row>
    <row r="353" spans="1:21" ht="15" customHeight="1">
      <c r="A353" s="36"/>
      <c r="B353" s="64" t="s">
        <v>678</v>
      </c>
      <c r="C353" s="65"/>
      <c r="D353" s="94" t="s">
        <v>679</v>
      </c>
      <c r="E353" s="86"/>
      <c r="F353" s="78"/>
      <c r="G353" s="78" t="s">
        <v>217</v>
      </c>
      <c r="H353" s="75"/>
      <c r="I353" s="75"/>
      <c r="J353" s="75">
        <f t="shared" si="108"/>
        <v>0</v>
      </c>
      <c r="K353" s="118"/>
      <c r="L353" s="105"/>
      <c r="M353" s="115"/>
      <c r="N353" s="103"/>
      <c r="O353" s="104"/>
      <c r="P353" s="104"/>
      <c r="Q353" s="147">
        <v>0</v>
      </c>
      <c r="R353" s="147">
        <v>0</v>
      </c>
      <c r="S353" s="147">
        <f t="shared" si="109"/>
        <v>0</v>
      </c>
      <c r="T353" s="148">
        <f t="shared" si="110"/>
        <v>0</v>
      </c>
      <c r="U353" s="149"/>
    </row>
    <row r="354" spans="1:21" ht="15" customHeight="1">
      <c r="A354" s="36"/>
      <c r="B354" s="64" t="s">
        <v>680</v>
      </c>
      <c r="C354" s="65"/>
      <c r="D354" s="94" t="s">
        <v>681</v>
      </c>
      <c r="E354" s="86"/>
      <c r="F354" s="78"/>
      <c r="G354" s="78" t="s">
        <v>217</v>
      </c>
      <c r="H354" s="75"/>
      <c r="I354" s="75"/>
      <c r="J354" s="75">
        <f t="shared" si="108"/>
        <v>0</v>
      </c>
      <c r="K354" s="118"/>
      <c r="L354" s="105"/>
      <c r="M354" s="115"/>
      <c r="N354" s="103"/>
      <c r="O354" s="104"/>
      <c r="P354" s="104"/>
      <c r="Q354" s="147">
        <v>0</v>
      </c>
      <c r="R354" s="147">
        <v>0</v>
      </c>
      <c r="S354" s="147">
        <f t="shared" si="109"/>
        <v>0</v>
      </c>
      <c r="T354" s="148">
        <f t="shared" si="110"/>
        <v>0</v>
      </c>
      <c r="U354" s="149"/>
    </row>
    <row r="355" spans="1:21" ht="15" customHeight="1">
      <c r="A355" s="36"/>
      <c r="B355" s="64" t="s">
        <v>682</v>
      </c>
      <c r="C355" s="65"/>
      <c r="D355" s="94" t="s">
        <v>683</v>
      </c>
      <c r="E355" s="86"/>
      <c r="F355" s="78"/>
      <c r="G355" s="78" t="s">
        <v>217</v>
      </c>
      <c r="H355" s="75"/>
      <c r="I355" s="75"/>
      <c r="J355" s="75">
        <f t="shared" si="108"/>
        <v>0</v>
      </c>
      <c r="K355" s="118"/>
      <c r="L355" s="105"/>
      <c r="M355" s="115"/>
      <c r="N355" s="103"/>
      <c r="O355" s="104"/>
      <c r="P355" s="104"/>
      <c r="Q355" s="147">
        <v>0</v>
      </c>
      <c r="R355" s="147">
        <v>0</v>
      </c>
      <c r="S355" s="147">
        <f t="shared" si="109"/>
        <v>0</v>
      </c>
      <c r="T355" s="148">
        <f t="shared" si="110"/>
        <v>0</v>
      </c>
      <c r="U355" s="149"/>
    </row>
    <row r="356" spans="1:21" ht="15" customHeight="1">
      <c r="A356" s="36"/>
      <c r="B356" s="64" t="s">
        <v>684</v>
      </c>
      <c r="C356" s="65"/>
      <c r="D356" s="94" t="s">
        <v>685</v>
      </c>
      <c r="E356" s="86"/>
      <c r="F356" s="78"/>
      <c r="G356" s="78" t="s">
        <v>217</v>
      </c>
      <c r="H356" s="75"/>
      <c r="I356" s="75"/>
      <c r="J356" s="75">
        <f t="shared" si="108"/>
        <v>0</v>
      </c>
      <c r="K356" s="118"/>
      <c r="L356" s="105"/>
      <c r="M356" s="115"/>
      <c r="N356" s="103"/>
      <c r="O356" s="104"/>
      <c r="P356" s="104"/>
      <c r="Q356" s="147">
        <v>0</v>
      </c>
      <c r="R356" s="147">
        <v>0</v>
      </c>
      <c r="S356" s="147">
        <f t="shared" si="109"/>
        <v>0</v>
      </c>
      <c r="T356" s="148">
        <f t="shared" si="110"/>
        <v>0</v>
      </c>
      <c r="U356" s="149"/>
    </row>
    <row r="357" spans="1:21" ht="15" customHeight="1">
      <c r="A357" s="36"/>
      <c r="B357" s="64" t="s">
        <v>686</v>
      </c>
      <c r="C357" s="65"/>
      <c r="D357" s="94" t="s">
        <v>687</v>
      </c>
      <c r="E357" s="86"/>
      <c r="F357" s="78"/>
      <c r="G357" s="78" t="s">
        <v>217</v>
      </c>
      <c r="H357" s="75"/>
      <c r="I357" s="75"/>
      <c r="J357" s="75">
        <f t="shared" si="108"/>
        <v>0</v>
      </c>
      <c r="K357" s="118"/>
      <c r="L357" s="105"/>
      <c r="M357" s="115"/>
      <c r="N357" s="103"/>
      <c r="O357" s="104"/>
      <c r="P357" s="104"/>
      <c r="Q357" s="147">
        <v>0</v>
      </c>
      <c r="R357" s="147">
        <v>0</v>
      </c>
      <c r="S357" s="147">
        <f t="shared" si="109"/>
        <v>0</v>
      </c>
      <c r="T357" s="148">
        <f t="shared" si="110"/>
        <v>0</v>
      </c>
      <c r="U357" s="149"/>
    </row>
    <row r="358" spans="1:21" ht="15" customHeight="1">
      <c r="A358" s="36"/>
      <c r="B358" s="64" t="s">
        <v>688</v>
      </c>
      <c r="C358" s="65"/>
      <c r="D358" s="94" t="s">
        <v>689</v>
      </c>
      <c r="E358" s="86"/>
      <c r="F358" s="78"/>
      <c r="G358" s="78" t="s">
        <v>217</v>
      </c>
      <c r="H358" s="75"/>
      <c r="I358" s="75"/>
      <c r="J358" s="75">
        <f t="shared" si="108"/>
        <v>0</v>
      </c>
      <c r="K358" s="118"/>
      <c r="L358" s="105"/>
      <c r="M358" s="115"/>
      <c r="N358" s="103"/>
      <c r="O358" s="104"/>
      <c r="P358" s="104"/>
      <c r="Q358" s="147">
        <v>0</v>
      </c>
      <c r="R358" s="147">
        <v>0</v>
      </c>
      <c r="S358" s="147">
        <f t="shared" si="109"/>
        <v>0</v>
      </c>
      <c r="T358" s="148">
        <f t="shared" si="110"/>
        <v>0</v>
      </c>
      <c r="U358" s="149"/>
    </row>
    <row r="359" spans="1:21" ht="15" customHeight="1">
      <c r="A359" s="36"/>
      <c r="B359" s="64" t="s">
        <v>690</v>
      </c>
      <c r="C359" s="65"/>
      <c r="D359" s="94" t="s">
        <v>691</v>
      </c>
      <c r="E359" s="86"/>
      <c r="F359" s="78"/>
      <c r="G359" s="78" t="s">
        <v>217</v>
      </c>
      <c r="H359" s="75"/>
      <c r="I359" s="75"/>
      <c r="J359" s="75">
        <f t="shared" si="108"/>
        <v>0</v>
      </c>
      <c r="K359" s="118"/>
      <c r="L359" s="105"/>
      <c r="M359" s="115"/>
      <c r="N359" s="103"/>
      <c r="O359" s="104"/>
      <c r="P359" s="104"/>
      <c r="Q359" s="147">
        <v>0</v>
      </c>
      <c r="R359" s="147">
        <v>0</v>
      </c>
      <c r="S359" s="147">
        <f t="shared" si="109"/>
        <v>0</v>
      </c>
      <c r="T359" s="148">
        <f t="shared" si="110"/>
        <v>0</v>
      </c>
      <c r="U359" s="149"/>
    </row>
    <row r="360" spans="1:21" ht="15" customHeight="1">
      <c r="A360" s="36"/>
      <c r="B360" s="64" t="s">
        <v>692</v>
      </c>
      <c r="C360" s="65"/>
      <c r="D360" s="94" t="s">
        <v>693</v>
      </c>
      <c r="E360" s="86"/>
      <c r="F360" s="78"/>
      <c r="G360" s="78" t="s">
        <v>217</v>
      </c>
      <c r="H360" s="75"/>
      <c r="I360" s="75"/>
      <c r="J360" s="75">
        <f t="shared" si="108"/>
        <v>0</v>
      </c>
      <c r="K360" s="118"/>
      <c r="L360" s="105"/>
      <c r="M360" s="115"/>
      <c r="N360" s="103"/>
      <c r="O360" s="104"/>
      <c r="P360" s="104"/>
      <c r="Q360" s="147">
        <v>0</v>
      </c>
      <c r="R360" s="147">
        <v>0</v>
      </c>
      <c r="S360" s="147">
        <f t="shared" si="109"/>
        <v>0</v>
      </c>
      <c r="T360" s="148">
        <f t="shared" si="110"/>
        <v>0</v>
      </c>
      <c r="U360" s="149"/>
    </row>
    <row r="361" spans="1:21" ht="15" customHeight="1">
      <c r="A361" s="36"/>
      <c r="B361" s="64" t="s">
        <v>694</v>
      </c>
      <c r="C361" s="65"/>
      <c r="D361" s="94" t="s">
        <v>695</v>
      </c>
      <c r="E361" s="86"/>
      <c r="F361" s="78"/>
      <c r="G361" s="78" t="s">
        <v>217</v>
      </c>
      <c r="H361" s="75"/>
      <c r="I361" s="75"/>
      <c r="J361" s="75">
        <f t="shared" si="108"/>
        <v>0</v>
      </c>
      <c r="K361" s="118"/>
      <c r="L361" s="105"/>
      <c r="M361" s="115"/>
      <c r="N361" s="103"/>
      <c r="O361" s="104"/>
      <c r="P361" s="104"/>
      <c r="Q361" s="147">
        <v>0</v>
      </c>
      <c r="R361" s="147">
        <v>0</v>
      </c>
      <c r="S361" s="147">
        <f t="shared" si="109"/>
        <v>0</v>
      </c>
      <c r="T361" s="148">
        <f t="shared" si="110"/>
        <v>0</v>
      </c>
      <c r="U361" s="149"/>
    </row>
    <row r="362" spans="1:21" ht="15" customHeight="1">
      <c r="A362" s="36"/>
      <c r="B362" s="64" t="s">
        <v>696</v>
      </c>
      <c r="C362" s="65"/>
      <c r="D362" s="94" t="s">
        <v>697</v>
      </c>
      <c r="E362" s="86"/>
      <c r="F362" s="78"/>
      <c r="G362" s="78" t="s">
        <v>217</v>
      </c>
      <c r="H362" s="75"/>
      <c r="I362" s="75"/>
      <c r="J362" s="75">
        <f t="shared" si="108"/>
        <v>0</v>
      </c>
      <c r="K362" s="118"/>
      <c r="L362" s="105"/>
      <c r="M362" s="115"/>
      <c r="N362" s="103"/>
      <c r="O362" s="104"/>
      <c r="P362" s="104"/>
      <c r="Q362" s="147">
        <v>0</v>
      </c>
      <c r="R362" s="147">
        <v>0</v>
      </c>
      <c r="S362" s="147">
        <f t="shared" si="109"/>
        <v>0</v>
      </c>
      <c r="T362" s="148">
        <f t="shared" si="110"/>
        <v>0</v>
      </c>
      <c r="U362" s="149"/>
    </row>
    <row r="363" spans="1:21" ht="15" customHeight="1">
      <c r="A363" s="36"/>
      <c r="B363" s="64" t="s">
        <v>698</v>
      </c>
      <c r="C363" s="65"/>
      <c r="D363" s="94" t="s">
        <v>699</v>
      </c>
      <c r="E363" s="86"/>
      <c r="F363" s="78"/>
      <c r="G363" s="78" t="s">
        <v>217</v>
      </c>
      <c r="H363" s="75"/>
      <c r="I363" s="75"/>
      <c r="J363" s="75">
        <f t="shared" si="108"/>
        <v>0</v>
      </c>
      <c r="K363" s="118"/>
      <c r="L363" s="105"/>
      <c r="M363" s="115"/>
      <c r="N363" s="103"/>
      <c r="O363" s="104"/>
      <c r="P363" s="104"/>
      <c r="Q363" s="147">
        <v>0</v>
      </c>
      <c r="R363" s="147">
        <v>0</v>
      </c>
      <c r="S363" s="147">
        <f t="shared" si="109"/>
        <v>0</v>
      </c>
      <c r="T363" s="148">
        <f t="shared" si="110"/>
        <v>0</v>
      </c>
      <c r="U363" s="149"/>
    </row>
    <row r="364" spans="1:21" ht="15" customHeight="1">
      <c r="A364" s="36"/>
      <c r="B364" s="64" t="s">
        <v>700</v>
      </c>
      <c r="C364" s="65"/>
      <c r="D364" s="95" t="s">
        <v>701</v>
      </c>
      <c r="E364" s="86"/>
      <c r="F364" s="78"/>
      <c r="G364" s="78" t="s">
        <v>217</v>
      </c>
      <c r="H364" s="75"/>
      <c r="I364" s="75"/>
      <c r="J364" s="75">
        <f t="shared" si="108"/>
        <v>0</v>
      </c>
      <c r="K364" s="116"/>
      <c r="L364" s="105"/>
      <c r="M364" s="115"/>
      <c r="N364" s="103"/>
      <c r="O364" s="104"/>
      <c r="P364" s="104"/>
      <c r="Q364" s="147">
        <v>0</v>
      </c>
      <c r="R364" s="147">
        <v>0</v>
      </c>
      <c r="S364" s="147">
        <f t="shared" si="109"/>
        <v>0</v>
      </c>
      <c r="T364" s="148">
        <f t="shared" si="110"/>
        <v>0</v>
      </c>
      <c r="U364" s="149"/>
    </row>
    <row r="365" spans="1:21" ht="15" customHeight="1">
      <c r="A365" s="36"/>
      <c r="B365" s="64" t="s">
        <v>702</v>
      </c>
      <c r="C365" s="65"/>
      <c r="D365" s="95" t="s">
        <v>703</v>
      </c>
      <c r="E365" s="86"/>
      <c r="F365" s="78"/>
      <c r="G365" s="78" t="s">
        <v>217</v>
      </c>
      <c r="H365" s="75"/>
      <c r="I365" s="75"/>
      <c r="J365" s="75">
        <f t="shared" si="108"/>
        <v>0</v>
      </c>
      <c r="K365" s="116"/>
      <c r="L365" s="105"/>
      <c r="M365" s="115"/>
      <c r="N365" s="103"/>
      <c r="O365" s="104"/>
      <c r="P365" s="104"/>
      <c r="Q365" s="147">
        <v>0</v>
      </c>
      <c r="R365" s="147">
        <v>0</v>
      </c>
      <c r="S365" s="147">
        <f t="shared" si="109"/>
        <v>0</v>
      </c>
      <c r="T365" s="148">
        <f t="shared" si="110"/>
        <v>0</v>
      </c>
      <c r="U365" s="149"/>
    </row>
    <row r="366" spans="1:21" ht="15" customHeight="1">
      <c r="A366" s="36"/>
      <c r="B366" s="58" t="s">
        <v>163</v>
      </c>
      <c r="C366" s="465" t="s">
        <v>704</v>
      </c>
      <c r="D366" s="466"/>
      <c r="E366" s="61"/>
      <c r="F366" s="62"/>
      <c r="G366" s="62"/>
      <c r="H366" s="63"/>
      <c r="I366" s="63"/>
      <c r="J366" s="63"/>
      <c r="K366" s="111">
        <f>SUM(J367:J377)</f>
        <v>0</v>
      </c>
      <c r="L366" s="105"/>
      <c r="M366" s="112">
        <f>SUM(M367:M377)</f>
        <v>0</v>
      </c>
      <c r="N366" s="103"/>
      <c r="O366" s="104"/>
      <c r="P366" s="104"/>
      <c r="Q366" s="144"/>
      <c r="R366" s="145"/>
      <c r="S366" s="145"/>
      <c r="T366" s="145"/>
      <c r="U366" s="146">
        <f>SUM(T367)</f>
        <v>0</v>
      </c>
    </row>
    <row r="367" spans="1:21" ht="15" customHeight="1">
      <c r="A367" s="36"/>
      <c r="B367" s="64" t="s">
        <v>705</v>
      </c>
      <c r="C367" s="164"/>
      <c r="D367" s="95" t="s">
        <v>706</v>
      </c>
      <c r="E367" s="86"/>
      <c r="F367" s="78"/>
      <c r="G367" s="78" t="s">
        <v>217</v>
      </c>
      <c r="H367" s="75"/>
      <c r="I367" s="75"/>
      <c r="J367" s="75">
        <f t="shared" ref="J367:J371" si="111">SUM(H367*I367)</f>
        <v>0</v>
      </c>
      <c r="K367" s="75"/>
      <c r="L367" s="105"/>
      <c r="M367" s="115"/>
      <c r="N367" s="103"/>
      <c r="O367" s="104"/>
      <c r="P367" s="104"/>
      <c r="Q367" s="147">
        <v>0</v>
      </c>
      <c r="R367" s="147">
        <v>0</v>
      </c>
      <c r="S367" s="147">
        <f>+Q367+R367</f>
        <v>0</v>
      </c>
      <c r="T367" s="148">
        <f>J367*R367</f>
        <v>0</v>
      </c>
      <c r="U367" s="149"/>
    </row>
    <row r="368" spans="1:21" ht="15" customHeight="1">
      <c r="A368" s="36"/>
      <c r="B368" s="58" t="s">
        <v>173</v>
      </c>
      <c r="C368" s="302" t="s">
        <v>707</v>
      </c>
      <c r="D368" s="61"/>
      <c r="E368" s="61"/>
      <c r="F368" s="62"/>
      <c r="G368" s="62"/>
      <c r="H368" s="63"/>
      <c r="I368" s="63"/>
      <c r="J368" s="63"/>
      <c r="K368" s="111">
        <f>SUM(J369:J379)</f>
        <v>0</v>
      </c>
      <c r="L368" s="105"/>
      <c r="M368" s="112">
        <f>SUM(M369:M379)</f>
        <v>0</v>
      </c>
      <c r="N368" s="113"/>
      <c r="O368" s="114"/>
      <c r="P368" s="114"/>
      <c r="Q368" s="144"/>
      <c r="R368" s="145"/>
      <c r="S368" s="145"/>
      <c r="T368" s="145"/>
      <c r="U368" s="146">
        <f>SUM(T369:T379)</f>
        <v>0</v>
      </c>
    </row>
    <row r="369" spans="1:21" ht="15" customHeight="1">
      <c r="A369" s="36"/>
      <c r="B369" s="155" t="s">
        <v>708</v>
      </c>
      <c r="C369" s="298" t="s">
        <v>709</v>
      </c>
      <c r="D369" s="12"/>
      <c r="E369" s="12"/>
      <c r="F369" s="190"/>
      <c r="G369" s="12"/>
      <c r="H369" s="191"/>
      <c r="I369" s="191"/>
      <c r="J369" s="118"/>
      <c r="K369" s="84"/>
      <c r="L369" s="105"/>
      <c r="M369" s="115"/>
      <c r="N369" s="103"/>
      <c r="O369" s="104"/>
      <c r="P369" s="104"/>
      <c r="Q369" s="147"/>
      <c r="R369" s="147"/>
      <c r="S369" s="147"/>
      <c r="T369" s="148"/>
      <c r="U369" s="150"/>
    </row>
    <row r="370" spans="1:21" ht="15" customHeight="1">
      <c r="A370" s="36"/>
      <c r="B370" s="97" t="s">
        <v>175</v>
      </c>
      <c r="C370" s="179"/>
      <c r="D370" s="303" t="s">
        <v>710</v>
      </c>
      <c r="E370" s="149"/>
      <c r="F370" s="78"/>
      <c r="G370" s="78" t="s">
        <v>54</v>
      </c>
      <c r="H370" s="75"/>
      <c r="I370" s="75"/>
      <c r="J370" s="75">
        <f t="shared" si="111"/>
        <v>0</v>
      </c>
      <c r="K370" s="116"/>
      <c r="L370" s="105"/>
      <c r="M370" s="115"/>
      <c r="N370" s="103"/>
      <c r="O370" s="104"/>
      <c r="P370" s="104"/>
      <c r="Q370" s="147">
        <v>0</v>
      </c>
      <c r="R370" s="147">
        <v>0</v>
      </c>
      <c r="S370" s="147">
        <f t="shared" ref="S370:S375" si="112">+Q370+R370</f>
        <v>0</v>
      </c>
      <c r="T370" s="148">
        <f t="shared" ref="T370:T375" si="113">J370*R370</f>
        <v>0</v>
      </c>
      <c r="U370" s="148"/>
    </row>
    <row r="371" spans="1:21" ht="15" customHeight="1">
      <c r="A371" s="36"/>
      <c r="B371" s="97" t="s">
        <v>711</v>
      </c>
      <c r="C371" s="299"/>
      <c r="D371" s="303" t="s">
        <v>712</v>
      </c>
      <c r="E371" s="304"/>
      <c r="F371" s="78"/>
      <c r="G371" s="78" t="s">
        <v>54</v>
      </c>
      <c r="H371" s="75"/>
      <c r="I371" s="75"/>
      <c r="J371" s="75">
        <f t="shared" si="111"/>
        <v>0</v>
      </c>
      <c r="K371" s="116"/>
      <c r="L371" s="105"/>
      <c r="M371" s="115"/>
      <c r="N371" s="103"/>
      <c r="O371" s="104"/>
      <c r="P371" s="104"/>
      <c r="Q371" s="147">
        <v>0</v>
      </c>
      <c r="R371" s="147">
        <v>0</v>
      </c>
      <c r="S371" s="147">
        <f t="shared" si="112"/>
        <v>0</v>
      </c>
      <c r="T371" s="148">
        <f t="shared" si="113"/>
        <v>0</v>
      </c>
      <c r="U371" s="150"/>
    </row>
    <row r="372" spans="1:21" ht="15" customHeight="1">
      <c r="A372" s="36"/>
      <c r="B372" s="64" t="s">
        <v>713</v>
      </c>
      <c r="C372" s="163" t="s">
        <v>714</v>
      </c>
      <c r="D372" s="5"/>
      <c r="E372" s="5"/>
      <c r="F372" s="93"/>
      <c r="G372" s="6"/>
      <c r="H372" s="154"/>
      <c r="I372" s="154"/>
      <c r="J372" s="203"/>
      <c r="K372" s="118"/>
      <c r="L372" s="105"/>
      <c r="M372" s="115"/>
      <c r="N372" s="103"/>
      <c r="O372" s="104"/>
      <c r="P372" s="104"/>
      <c r="Q372" s="147"/>
      <c r="R372" s="147"/>
      <c r="S372" s="147"/>
      <c r="T372" s="148"/>
      <c r="U372" s="150"/>
    </row>
    <row r="373" spans="1:21" ht="15" customHeight="1">
      <c r="A373" s="36"/>
      <c r="B373" s="64" t="s">
        <v>177</v>
      </c>
      <c r="C373" s="163"/>
      <c r="D373" s="95" t="s">
        <v>715</v>
      </c>
      <c r="E373" s="95"/>
      <c r="F373" s="78"/>
      <c r="G373" s="78" t="s">
        <v>54</v>
      </c>
      <c r="H373" s="75"/>
      <c r="I373" s="75"/>
      <c r="J373" s="75">
        <f t="shared" ref="J373:J375" si="114">SUM(H373*I373)</f>
        <v>0</v>
      </c>
      <c r="K373" s="116"/>
      <c r="L373" s="105"/>
      <c r="M373" s="115"/>
      <c r="N373" s="103"/>
      <c r="O373" s="104"/>
      <c r="P373" s="104"/>
      <c r="Q373" s="147">
        <v>0</v>
      </c>
      <c r="R373" s="147">
        <v>0</v>
      </c>
      <c r="S373" s="147">
        <f t="shared" si="112"/>
        <v>0</v>
      </c>
      <c r="T373" s="148">
        <f t="shared" si="113"/>
        <v>0</v>
      </c>
      <c r="U373" s="148"/>
    </row>
    <row r="374" spans="1:21" ht="15" customHeight="1">
      <c r="A374" s="36"/>
      <c r="B374" s="64" t="s">
        <v>179</v>
      </c>
      <c r="C374" s="163"/>
      <c r="D374" s="86" t="s">
        <v>716</v>
      </c>
      <c r="E374" s="86"/>
      <c r="F374" s="78"/>
      <c r="G374" s="78" t="s">
        <v>54</v>
      </c>
      <c r="H374" s="75"/>
      <c r="I374" s="75"/>
      <c r="J374" s="75">
        <f t="shared" si="114"/>
        <v>0</v>
      </c>
      <c r="K374" s="116"/>
      <c r="L374" s="105"/>
      <c r="M374" s="115"/>
      <c r="N374" s="103"/>
      <c r="O374" s="104"/>
      <c r="P374" s="104"/>
      <c r="Q374" s="147">
        <v>0</v>
      </c>
      <c r="R374" s="147">
        <v>0</v>
      </c>
      <c r="S374" s="147">
        <f t="shared" si="112"/>
        <v>0</v>
      </c>
      <c r="T374" s="148">
        <f t="shared" si="113"/>
        <v>0</v>
      </c>
      <c r="U374" s="149"/>
    </row>
    <row r="375" spans="1:21" ht="15" customHeight="1">
      <c r="A375" s="36"/>
      <c r="B375" s="64" t="s">
        <v>181</v>
      </c>
      <c r="C375" s="163"/>
      <c r="D375" s="86" t="s">
        <v>717</v>
      </c>
      <c r="E375" s="86"/>
      <c r="F375" s="78"/>
      <c r="G375" s="78" t="s">
        <v>54</v>
      </c>
      <c r="H375" s="75"/>
      <c r="I375" s="75"/>
      <c r="J375" s="75">
        <f t="shared" si="114"/>
        <v>0</v>
      </c>
      <c r="K375" s="116"/>
      <c r="L375" s="105"/>
      <c r="M375" s="115"/>
      <c r="N375" s="103"/>
      <c r="O375" s="104"/>
      <c r="P375" s="104"/>
      <c r="Q375" s="147">
        <v>0</v>
      </c>
      <c r="R375" s="147">
        <v>0</v>
      </c>
      <c r="S375" s="147">
        <f t="shared" si="112"/>
        <v>0</v>
      </c>
      <c r="T375" s="148">
        <f t="shared" si="113"/>
        <v>0</v>
      </c>
      <c r="U375" s="149"/>
    </row>
    <row r="376" spans="1:21" ht="15" customHeight="1">
      <c r="A376" s="36"/>
      <c r="B376" s="64" t="s">
        <v>718</v>
      </c>
      <c r="C376" s="175" t="s">
        <v>719</v>
      </c>
      <c r="D376" s="76"/>
      <c r="E376" s="171"/>
      <c r="F376" s="93"/>
      <c r="G376" s="93"/>
      <c r="H376" s="154"/>
      <c r="I376" s="154"/>
      <c r="J376" s="203"/>
      <c r="K376" s="116"/>
      <c r="L376" s="105"/>
      <c r="M376" s="115"/>
      <c r="N376" s="103"/>
      <c r="O376" s="104"/>
      <c r="P376" s="104"/>
      <c r="Q376" s="147"/>
      <c r="R376" s="147"/>
      <c r="S376" s="147"/>
      <c r="T376" s="148"/>
      <c r="U376" s="149"/>
    </row>
    <row r="377" spans="1:21" ht="15" customHeight="1">
      <c r="A377" s="36"/>
      <c r="B377" s="64" t="s">
        <v>720</v>
      </c>
      <c r="C377" s="163"/>
      <c r="D377" s="86" t="s">
        <v>721</v>
      </c>
      <c r="E377" s="86"/>
      <c r="F377" s="78"/>
      <c r="G377" s="78" t="s">
        <v>54</v>
      </c>
      <c r="H377" s="75"/>
      <c r="I377" s="75"/>
      <c r="J377" s="75">
        <f t="shared" ref="J377:J379" si="115">SUM(H377*I377)</f>
        <v>0</v>
      </c>
      <c r="K377" s="116"/>
      <c r="L377" s="105"/>
      <c r="M377" s="115"/>
      <c r="N377" s="103"/>
      <c r="O377" s="104"/>
      <c r="P377" s="104"/>
      <c r="Q377" s="147">
        <v>0</v>
      </c>
      <c r="R377" s="147">
        <v>0</v>
      </c>
      <c r="S377" s="147">
        <f t="shared" ref="S377:S379" si="116">+Q377+R377</f>
        <v>0</v>
      </c>
      <c r="T377" s="148">
        <f t="shared" ref="T377:T379" si="117">J377*R377</f>
        <v>0</v>
      </c>
      <c r="U377" s="149"/>
    </row>
    <row r="378" spans="1:21" ht="15" customHeight="1">
      <c r="A378" s="36"/>
      <c r="B378" s="64" t="s">
        <v>722</v>
      </c>
      <c r="C378" s="163"/>
      <c r="D378" s="86" t="s">
        <v>723</v>
      </c>
      <c r="E378" s="86"/>
      <c r="F378" s="78"/>
      <c r="G378" s="78" t="s">
        <v>54</v>
      </c>
      <c r="H378" s="75"/>
      <c r="I378" s="75"/>
      <c r="J378" s="75">
        <f t="shared" si="115"/>
        <v>0</v>
      </c>
      <c r="K378" s="116"/>
      <c r="L378" s="105"/>
      <c r="M378" s="115"/>
      <c r="N378" s="103"/>
      <c r="O378" s="104"/>
      <c r="P378" s="104"/>
      <c r="Q378" s="147">
        <v>0</v>
      </c>
      <c r="R378" s="147">
        <v>0</v>
      </c>
      <c r="S378" s="147">
        <f t="shared" si="116"/>
        <v>0</v>
      </c>
      <c r="T378" s="148">
        <f t="shared" si="117"/>
        <v>0</v>
      </c>
      <c r="U378" s="149"/>
    </row>
    <row r="379" spans="1:21" ht="15" customHeight="1">
      <c r="A379" s="36"/>
      <c r="B379" s="64" t="s">
        <v>724</v>
      </c>
      <c r="C379" s="163"/>
      <c r="D379" s="86" t="s">
        <v>725</v>
      </c>
      <c r="E379" s="86"/>
      <c r="F379" s="78"/>
      <c r="G379" s="78" t="s">
        <v>54</v>
      </c>
      <c r="H379" s="75"/>
      <c r="I379" s="75"/>
      <c r="J379" s="75">
        <f t="shared" si="115"/>
        <v>0</v>
      </c>
      <c r="K379" s="116"/>
      <c r="L379" s="105"/>
      <c r="M379" s="115"/>
      <c r="N379" s="103"/>
      <c r="O379" s="104"/>
      <c r="P379" s="104"/>
      <c r="Q379" s="147">
        <v>0</v>
      </c>
      <c r="R379" s="147">
        <v>0</v>
      </c>
      <c r="S379" s="147">
        <f t="shared" si="116"/>
        <v>0</v>
      </c>
      <c r="T379" s="148">
        <f t="shared" si="117"/>
        <v>0</v>
      </c>
      <c r="U379" s="149"/>
    </row>
    <row r="380" spans="1:21" ht="15" customHeight="1">
      <c r="A380" s="36"/>
      <c r="B380" s="58" t="s">
        <v>187</v>
      </c>
      <c r="C380" s="59" t="s">
        <v>726</v>
      </c>
      <c r="D380" s="61"/>
      <c r="E380" s="87"/>
      <c r="F380" s="62"/>
      <c r="G380" s="62"/>
      <c r="H380" s="305"/>
      <c r="I380" s="63"/>
      <c r="J380" s="63"/>
      <c r="K380" s="111">
        <f>SUM(J381:J384)</f>
        <v>0</v>
      </c>
      <c r="L380" s="105"/>
      <c r="M380" s="112">
        <f>SUM(M381:M384)</f>
        <v>0</v>
      </c>
      <c r="N380" s="113"/>
      <c r="O380" s="114"/>
      <c r="P380" s="114"/>
      <c r="Q380" s="144"/>
      <c r="R380" s="145"/>
      <c r="S380" s="145"/>
      <c r="T380" s="145"/>
      <c r="U380" s="146">
        <f>SUM(T381:T384)</f>
        <v>0</v>
      </c>
    </row>
    <row r="381" spans="1:21" ht="15" customHeight="1">
      <c r="A381" s="36"/>
      <c r="B381" s="64" t="s">
        <v>189</v>
      </c>
      <c r="C381" s="211" t="s">
        <v>727</v>
      </c>
      <c r="D381" s="80"/>
      <c r="E381" s="177"/>
      <c r="F381" s="83"/>
      <c r="G381" s="159"/>
      <c r="H381" s="84"/>
      <c r="I381" s="84"/>
      <c r="J381" s="75"/>
      <c r="K381" s="116"/>
      <c r="L381" s="105"/>
      <c r="M381" s="306"/>
      <c r="N381" s="103"/>
      <c r="O381" s="104"/>
      <c r="P381" s="104"/>
      <c r="Q381" s="147"/>
      <c r="R381" s="147"/>
      <c r="S381" s="147"/>
      <c r="T381" s="148"/>
      <c r="U381" s="149"/>
    </row>
    <row r="382" spans="1:21" ht="15" customHeight="1">
      <c r="A382" s="36"/>
      <c r="B382" s="64" t="s">
        <v>728</v>
      </c>
      <c r="C382" s="213"/>
      <c r="D382" s="80" t="s">
        <v>729</v>
      </c>
      <c r="E382" s="177"/>
      <c r="F382" s="83"/>
      <c r="G382" s="159" t="s">
        <v>54</v>
      </c>
      <c r="H382" s="84"/>
      <c r="I382" s="84"/>
      <c r="J382" s="75">
        <f>SUM(H382*I382)</f>
        <v>0</v>
      </c>
      <c r="K382" s="116"/>
      <c r="L382" s="105"/>
      <c r="M382" s="306"/>
      <c r="N382" s="103"/>
      <c r="O382" s="104"/>
      <c r="P382" s="104"/>
      <c r="Q382" s="147">
        <v>0</v>
      </c>
      <c r="R382" s="147">
        <v>0</v>
      </c>
      <c r="S382" s="147">
        <f t="shared" ref="S382:S384" si="118">+Q382+R382</f>
        <v>0</v>
      </c>
      <c r="T382" s="148">
        <f t="shared" ref="T382:T384" si="119">J382*R382</f>
        <v>0</v>
      </c>
      <c r="U382" s="150"/>
    </row>
    <row r="383" spans="1:21" ht="15" customHeight="1">
      <c r="A383" s="36"/>
      <c r="B383" s="64" t="s">
        <v>730</v>
      </c>
      <c r="C383" s="211" t="s">
        <v>731</v>
      </c>
      <c r="D383" s="71" t="s">
        <v>410</v>
      </c>
      <c r="E383" s="171"/>
      <c r="F383" s="93"/>
      <c r="G383" s="153"/>
      <c r="H383" s="154"/>
      <c r="I383" s="154"/>
      <c r="J383" s="203"/>
      <c r="K383" s="116"/>
      <c r="L383" s="105"/>
      <c r="M383" s="306"/>
      <c r="N383" s="103"/>
      <c r="O383" s="104"/>
      <c r="P383" s="104"/>
      <c r="Q383" s="147">
        <v>0</v>
      </c>
      <c r="R383" s="147">
        <v>0</v>
      </c>
      <c r="S383" s="147">
        <f t="shared" si="118"/>
        <v>0</v>
      </c>
      <c r="T383" s="148">
        <f t="shared" si="119"/>
        <v>0</v>
      </c>
      <c r="U383" s="150"/>
    </row>
    <row r="384" spans="1:21" ht="15" customHeight="1">
      <c r="A384" s="36"/>
      <c r="B384" s="64" t="s">
        <v>732</v>
      </c>
      <c r="C384" s="163"/>
      <c r="D384" s="95" t="s">
        <v>733</v>
      </c>
      <c r="E384" s="86"/>
      <c r="F384" s="78"/>
      <c r="G384" s="74" t="s">
        <v>54</v>
      </c>
      <c r="H384" s="75"/>
      <c r="I384" s="75"/>
      <c r="J384" s="75">
        <f>SUM(H384*I384)</f>
        <v>0</v>
      </c>
      <c r="K384" s="116"/>
      <c r="L384" s="105"/>
      <c r="M384" s="115"/>
      <c r="N384" s="103"/>
      <c r="O384" s="104"/>
      <c r="P384" s="104"/>
      <c r="Q384" s="147">
        <v>0</v>
      </c>
      <c r="R384" s="147">
        <v>0</v>
      </c>
      <c r="S384" s="147">
        <f t="shared" si="118"/>
        <v>0</v>
      </c>
      <c r="T384" s="148">
        <f t="shared" si="119"/>
        <v>0</v>
      </c>
      <c r="U384" s="150"/>
    </row>
    <row r="385" spans="1:21" ht="15" customHeight="1">
      <c r="A385" s="36"/>
      <c r="B385" s="185" t="s">
        <v>230</v>
      </c>
      <c r="C385" s="307" t="s">
        <v>734</v>
      </c>
      <c r="D385" s="187"/>
      <c r="E385" s="187"/>
      <c r="F385" s="188" t="s">
        <v>229</v>
      </c>
      <c r="G385" s="187"/>
      <c r="H385" s="189"/>
      <c r="I385" s="189"/>
      <c r="J385" s="189"/>
      <c r="K385" s="348">
        <f>K368+K348+K305+K298+K215+K198+K183+K167+K125+K120</f>
        <v>0</v>
      </c>
      <c r="L385" s="105"/>
      <c r="M385" s="348">
        <f>M380+M368+M348+M305+M298+M215+M198+M183+M167+M125+M120</f>
        <v>0</v>
      </c>
      <c r="N385" s="349"/>
      <c r="O385" s="350"/>
      <c r="P385" s="350"/>
      <c r="Q385" s="207"/>
      <c r="R385" s="208"/>
      <c r="S385" s="208"/>
      <c r="T385" s="208"/>
      <c r="U385" s="209">
        <f>+U372+U369+U361+U359+U351+U348+U340+U335+U329+U317+U304+U300+U290</f>
        <v>0</v>
      </c>
    </row>
    <row r="386" spans="1:21" ht="15" customHeight="1">
      <c r="A386" s="56"/>
      <c r="B386" s="196"/>
      <c r="C386" s="50"/>
      <c r="D386" s="196"/>
      <c r="E386" s="196"/>
      <c r="F386" s="196"/>
      <c r="G386" s="196"/>
      <c r="H386" s="197"/>
      <c r="I386" s="197"/>
      <c r="J386" s="197"/>
      <c r="K386" s="346"/>
      <c r="L386" s="105"/>
      <c r="N386" s="106"/>
      <c r="Q386" s="366"/>
      <c r="R386" s="366"/>
      <c r="S386" s="366"/>
      <c r="T386" s="366"/>
      <c r="U386" s="366"/>
    </row>
    <row r="387" spans="1:21" ht="15" customHeight="1">
      <c r="A387" s="36"/>
      <c r="B387" s="192" t="s">
        <v>735</v>
      </c>
      <c r="C387" s="308" t="s">
        <v>736</v>
      </c>
      <c r="D387" s="193"/>
      <c r="E387" s="193"/>
      <c r="F387" s="54"/>
      <c r="G387" s="194"/>
      <c r="H387" s="195"/>
      <c r="I387" s="195"/>
      <c r="J387" s="195"/>
      <c r="K387" s="195"/>
      <c r="L387" s="109"/>
      <c r="M387" s="110"/>
      <c r="N387" s="103"/>
      <c r="O387" s="104"/>
      <c r="P387" s="104"/>
      <c r="Q387" s="141"/>
      <c r="R387" s="142"/>
      <c r="S387" s="142"/>
      <c r="T387" s="142"/>
      <c r="U387" s="143"/>
    </row>
    <row r="388" spans="1:21" ht="15" customHeight="1">
      <c r="A388" s="36"/>
      <c r="B388" s="49"/>
      <c r="C388" s="50"/>
      <c r="D388" s="196"/>
      <c r="E388" s="196"/>
      <c r="F388" s="49"/>
      <c r="G388" s="196"/>
      <c r="H388" s="197"/>
      <c r="I388" s="197"/>
      <c r="J388" s="197"/>
      <c r="K388" s="351"/>
      <c r="L388" s="105"/>
      <c r="N388" s="106"/>
      <c r="Q388" s="366"/>
      <c r="R388" s="366"/>
      <c r="S388" s="366"/>
      <c r="T388" s="366"/>
      <c r="U388" s="366"/>
    </row>
    <row r="389" spans="1:21" ht="15" customHeight="1">
      <c r="A389" s="36"/>
      <c r="B389" s="309" t="s">
        <v>33</v>
      </c>
      <c r="C389" s="85" t="s">
        <v>737</v>
      </c>
      <c r="D389" s="61"/>
      <c r="E389" s="61"/>
      <c r="F389" s="62"/>
      <c r="G389" s="62"/>
      <c r="H389" s="63"/>
      <c r="I389" s="63"/>
      <c r="J389" s="63"/>
      <c r="K389" s="352">
        <f>SUM(J390:J390)</f>
        <v>0</v>
      </c>
      <c r="L389" s="105"/>
      <c r="M389" s="112">
        <f>SUM(M390:M390)</f>
        <v>0</v>
      </c>
      <c r="N389" s="113"/>
      <c r="O389" s="114"/>
      <c r="P389" s="114"/>
      <c r="Q389" s="144"/>
      <c r="R389" s="145"/>
      <c r="S389" s="145"/>
      <c r="T389" s="145"/>
      <c r="U389" s="146">
        <f>SUM(T390:T393)</f>
        <v>0</v>
      </c>
    </row>
    <row r="390" spans="1:21" ht="15" customHeight="1">
      <c r="A390" s="36"/>
      <c r="B390" s="310" t="s">
        <v>37</v>
      </c>
      <c r="C390" s="65"/>
      <c r="D390" s="66" t="s">
        <v>738</v>
      </c>
      <c r="E390" s="67"/>
      <c r="F390" s="69"/>
      <c r="G390" s="78" t="s">
        <v>54</v>
      </c>
      <c r="H390" s="70"/>
      <c r="I390" s="70"/>
      <c r="J390" s="70">
        <f>SUM(H390*I390)</f>
        <v>0</v>
      </c>
      <c r="K390" s="84"/>
      <c r="L390" s="105"/>
      <c r="M390" s="115"/>
      <c r="N390" s="103"/>
      <c r="O390" s="104"/>
      <c r="P390" s="104"/>
      <c r="Q390" s="147">
        <v>0</v>
      </c>
      <c r="R390" s="147">
        <v>0</v>
      </c>
      <c r="S390" s="147">
        <f>+Q390+R390</f>
        <v>0</v>
      </c>
      <c r="T390" s="148">
        <f>J390*R390</f>
        <v>0</v>
      </c>
      <c r="U390" s="367"/>
    </row>
    <row r="391" spans="1:21" ht="15" customHeight="1">
      <c r="A391" s="36"/>
      <c r="B391" s="185" t="s">
        <v>735</v>
      </c>
      <c r="C391" s="186" t="s">
        <v>739</v>
      </c>
      <c r="D391" s="187"/>
      <c r="E391" s="187"/>
      <c r="F391" s="188" t="s">
        <v>229</v>
      </c>
      <c r="G391" s="187"/>
      <c r="H391" s="189"/>
      <c r="I391" s="189"/>
      <c r="J391" s="189"/>
      <c r="K391" s="206">
        <f>K389</f>
        <v>0</v>
      </c>
      <c r="L391" s="105"/>
      <c r="M391" s="206">
        <f>M389</f>
        <v>0</v>
      </c>
      <c r="N391" s="113"/>
      <c r="O391" s="114"/>
      <c r="P391" s="114"/>
      <c r="Q391" s="368"/>
      <c r="R391" s="369"/>
      <c r="S391" s="369"/>
      <c r="T391" s="369"/>
      <c r="U391" s="370">
        <f>U389</f>
        <v>0</v>
      </c>
    </row>
    <row r="392" spans="1:21" ht="15" customHeight="1">
      <c r="A392" s="226"/>
      <c r="B392" s="311"/>
      <c r="C392" s="312"/>
      <c r="D392" s="313"/>
      <c r="E392" s="313"/>
      <c r="F392" s="311"/>
      <c r="G392" s="313"/>
      <c r="H392" s="314"/>
      <c r="I392" s="314"/>
      <c r="J392" s="314"/>
      <c r="K392" s="350"/>
      <c r="L392" s="245"/>
      <c r="M392" s="114"/>
      <c r="N392" s="113"/>
      <c r="O392" s="114"/>
      <c r="P392" s="114"/>
      <c r="Q392" s="366"/>
      <c r="R392" s="366"/>
      <c r="S392" s="366"/>
      <c r="T392" s="366"/>
      <c r="U392" s="366"/>
    </row>
    <row r="393" spans="1:21" ht="15" customHeight="1">
      <c r="A393" s="226"/>
      <c r="B393" s="192" t="s">
        <v>740</v>
      </c>
      <c r="C393" s="308" t="s">
        <v>741</v>
      </c>
      <c r="D393" s="193"/>
      <c r="E393" s="193"/>
      <c r="F393" s="54"/>
      <c r="G393" s="194"/>
      <c r="H393" s="195"/>
      <c r="I393" s="195"/>
      <c r="J393" s="195"/>
      <c r="K393" s="195"/>
      <c r="L393" s="109"/>
      <c r="M393" s="110"/>
      <c r="N393" s="103"/>
      <c r="O393" s="104"/>
      <c r="P393" s="104"/>
      <c r="Q393" s="141"/>
      <c r="R393" s="142"/>
      <c r="S393" s="142"/>
      <c r="T393" s="142"/>
      <c r="U393" s="143"/>
    </row>
    <row r="394" spans="1:21" ht="15" customHeight="1">
      <c r="A394" s="226"/>
      <c r="B394" s="311"/>
      <c r="C394" s="312"/>
      <c r="D394" s="313"/>
      <c r="E394" s="313"/>
      <c r="F394" s="311"/>
      <c r="G394" s="313"/>
      <c r="H394" s="314"/>
      <c r="I394" s="314"/>
      <c r="J394" s="314"/>
      <c r="K394" s="350"/>
      <c r="L394" s="245"/>
      <c r="M394" s="114"/>
      <c r="N394" s="113"/>
      <c r="O394" s="114"/>
      <c r="P394" s="114"/>
      <c r="Q394" s="366"/>
      <c r="R394" s="366"/>
      <c r="S394" s="366"/>
      <c r="T394" s="366"/>
      <c r="U394" s="366"/>
    </row>
    <row r="395" spans="1:21" ht="15" customHeight="1">
      <c r="A395" s="36"/>
      <c r="B395" s="91" t="s">
        <v>33</v>
      </c>
      <c r="C395" s="164"/>
      <c r="D395" s="71"/>
      <c r="E395" s="72"/>
      <c r="F395" s="73"/>
      <c r="G395" s="78"/>
      <c r="H395" s="75"/>
      <c r="I395" s="75"/>
      <c r="J395" s="75">
        <f t="shared" ref="J395:J397" si="120">SUM(H395*I395)</f>
        <v>0</v>
      </c>
      <c r="K395" s="84"/>
      <c r="L395" s="105"/>
      <c r="M395" s="115"/>
      <c r="N395" s="103"/>
      <c r="O395" s="104"/>
      <c r="P395" s="104"/>
      <c r="Q395" s="371">
        <v>0</v>
      </c>
      <c r="R395" s="371">
        <v>0</v>
      </c>
      <c r="S395" s="371">
        <f t="shared" ref="S395:S397" si="121">+Q395+R395</f>
        <v>0</v>
      </c>
      <c r="T395" s="149">
        <f>J395*R395</f>
        <v>0</v>
      </c>
      <c r="U395" s="149"/>
    </row>
    <row r="396" spans="1:21" ht="15" customHeight="1">
      <c r="A396" s="36"/>
      <c r="B396" s="91" t="s">
        <v>37</v>
      </c>
      <c r="C396" s="65"/>
      <c r="D396" s="71"/>
      <c r="E396" s="72"/>
      <c r="F396" s="73"/>
      <c r="G396" s="78"/>
      <c r="H396" s="75"/>
      <c r="I396" s="75"/>
      <c r="J396" s="75">
        <f t="shared" si="120"/>
        <v>0</v>
      </c>
      <c r="K396" s="116"/>
      <c r="L396" s="105"/>
      <c r="M396" s="115"/>
      <c r="N396" s="103"/>
      <c r="O396" s="104"/>
      <c r="P396" s="104"/>
      <c r="Q396" s="147">
        <v>0</v>
      </c>
      <c r="R396" s="147">
        <v>0</v>
      </c>
      <c r="S396" s="147">
        <f t="shared" si="121"/>
        <v>0</v>
      </c>
      <c r="T396" s="149">
        <f>J396*R396</f>
        <v>0</v>
      </c>
      <c r="U396" s="149"/>
    </row>
    <row r="397" spans="1:21" ht="15" customHeight="1">
      <c r="A397" s="36"/>
      <c r="B397" s="91" t="s">
        <v>39</v>
      </c>
      <c r="C397" s="65"/>
      <c r="D397" s="76"/>
      <c r="E397" s="77"/>
      <c r="F397" s="73"/>
      <c r="G397" s="78"/>
      <c r="H397" s="75"/>
      <c r="I397" s="75"/>
      <c r="J397" s="75">
        <f t="shared" si="120"/>
        <v>0</v>
      </c>
      <c r="K397" s="116"/>
      <c r="L397" s="105"/>
      <c r="M397" s="115"/>
      <c r="N397" s="103"/>
      <c r="O397" s="104"/>
      <c r="P397" s="104"/>
      <c r="Q397" s="147">
        <v>0</v>
      </c>
      <c r="R397" s="147">
        <v>0</v>
      </c>
      <c r="S397" s="147">
        <f t="shared" si="121"/>
        <v>0</v>
      </c>
      <c r="T397" s="149">
        <f>J397*R397</f>
        <v>0</v>
      </c>
      <c r="U397" s="149"/>
    </row>
    <row r="398" spans="1:21" ht="15" customHeight="1">
      <c r="A398" s="36"/>
      <c r="B398" s="315"/>
      <c r="C398" s="65"/>
      <c r="D398" s="316"/>
      <c r="E398" s="81"/>
      <c r="F398" s="317"/>
      <c r="G398" s="317"/>
      <c r="H398" s="116"/>
      <c r="I398" s="116"/>
      <c r="J398" s="116"/>
      <c r="K398" s="116"/>
      <c r="L398" s="105"/>
      <c r="M398" s="306"/>
      <c r="N398" s="103"/>
      <c r="O398" s="104"/>
      <c r="P398" s="104"/>
      <c r="Q398" s="372"/>
      <c r="R398" s="372"/>
      <c r="S398" s="372"/>
      <c r="T398" s="373"/>
      <c r="U398" s="150"/>
    </row>
    <row r="399" spans="1:21" ht="15" customHeight="1">
      <c r="A399" s="36"/>
      <c r="B399" s="185" t="s">
        <v>740</v>
      </c>
      <c r="C399" s="186" t="s">
        <v>742</v>
      </c>
      <c r="D399" s="187"/>
      <c r="E399" s="187"/>
      <c r="F399" s="188" t="s">
        <v>229</v>
      </c>
      <c r="G399" s="187"/>
      <c r="H399" s="189"/>
      <c r="I399" s="189"/>
      <c r="J399" s="189"/>
      <c r="K399" s="205">
        <f>SUM(J395:J398)</f>
        <v>0</v>
      </c>
      <c r="L399" s="105"/>
      <c r="M399" s="206">
        <f>SUM(M395:M398)</f>
        <v>0</v>
      </c>
      <c r="N399" s="113"/>
      <c r="O399" s="114"/>
      <c r="P399" s="114"/>
      <c r="Q399" s="207"/>
      <c r="R399" s="208"/>
      <c r="S399" s="208"/>
      <c r="T399" s="208"/>
      <c r="U399" s="209">
        <f>T395+T396+T397</f>
        <v>0</v>
      </c>
    </row>
    <row r="400" spans="1:21" ht="15" customHeight="1">
      <c r="A400" s="36"/>
      <c r="B400" s="196"/>
      <c r="C400" s="318"/>
      <c r="D400" s="196"/>
      <c r="E400" s="196"/>
      <c r="F400" s="49"/>
      <c r="G400" s="196"/>
      <c r="H400" s="197"/>
      <c r="I400" s="197"/>
      <c r="J400" s="197"/>
      <c r="K400" s="346"/>
      <c r="L400" s="105"/>
      <c r="M400" s="353"/>
      <c r="N400" s="103"/>
      <c r="O400" s="104"/>
      <c r="P400" s="104"/>
    </row>
    <row r="401" spans="1:21" ht="15" customHeight="1">
      <c r="A401" s="36"/>
      <c r="B401" s="319" t="s">
        <v>743</v>
      </c>
      <c r="C401" s="320" t="s">
        <v>744</v>
      </c>
      <c r="D401" s="321"/>
      <c r="E401" s="321"/>
      <c r="F401" s="322">
        <v>1</v>
      </c>
      <c r="G401" s="323"/>
      <c r="H401" s="324"/>
      <c r="I401" s="324"/>
      <c r="J401" s="324"/>
      <c r="K401" s="354">
        <f>SUM(K116+K385+K391+K399)</f>
        <v>0</v>
      </c>
      <c r="L401" s="105"/>
      <c r="M401" s="355">
        <f>M399+M391+M385+M116</f>
        <v>0</v>
      </c>
      <c r="N401" s="356"/>
      <c r="O401" s="357"/>
      <c r="P401" s="358" t="s">
        <v>745</v>
      </c>
      <c r="Q401" s="374" t="s">
        <v>770</v>
      </c>
      <c r="R401" s="375"/>
      <c r="S401" s="375"/>
      <c r="T401" s="375"/>
      <c r="U401" s="376">
        <f>+U385+U286+U116</f>
        <v>0</v>
      </c>
    </row>
    <row r="402" spans="1:21" ht="15" customHeight="1">
      <c r="A402" s="36"/>
      <c r="B402" s="325"/>
      <c r="C402" s="326"/>
      <c r="D402" s="327"/>
      <c r="E402" s="327"/>
      <c r="F402" s="328"/>
      <c r="G402" s="325"/>
      <c r="H402" s="329"/>
      <c r="I402" s="329"/>
      <c r="J402" s="329"/>
      <c r="K402" s="329"/>
      <c r="L402" s="105"/>
    </row>
    <row r="403" spans="1:21" ht="15" customHeight="1">
      <c r="A403" s="36"/>
      <c r="B403" s="330"/>
      <c r="C403" s="331"/>
      <c r="D403" s="332"/>
      <c r="E403" s="332"/>
      <c r="F403" s="333"/>
      <c r="G403" s="334"/>
      <c r="H403" s="335"/>
      <c r="I403" s="335"/>
      <c r="J403" s="359" t="s">
        <v>746</v>
      </c>
      <c r="K403" s="360">
        <f>+K401*0.22</f>
        <v>0</v>
      </c>
      <c r="L403" s="105"/>
      <c r="P403" s="361" t="s">
        <v>747</v>
      </c>
    </row>
    <row r="404" spans="1:21" ht="15" customHeight="1">
      <c r="A404" s="36"/>
      <c r="B404" s="325"/>
      <c r="C404" s="326"/>
      <c r="D404" s="327"/>
      <c r="E404" s="327"/>
      <c r="F404" s="328"/>
      <c r="G404" s="325"/>
      <c r="H404" s="329"/>
      <c r="I404" s="329"/>
      <c r="J404" s="362"/>
      <c r="K404" s="329"/>
      <c r="L404" s="105"/>
      <c r="P404" s="362"/>
    </row>
    <row r="405" spans="1:21" ht="15" customHeight="1">
      <c r="A405" s="36"/>
      <c r="B405" s="336" t="s">
        <v>748</v>
      </c>
      <c r="C405" s="337" t="s">
        <v>749</v>
      </c>
      <c r="D405" s="338"/>
      <c r="E405" s="338"/>
      <c r="F405" s="339"/>
      <c r="G405" s="340"/>
      <c r="H405" s="120"/>
      <c r="I405" s="120"/>
      <c r="J405" s="363"/>
      <c r="K405" s="364">
        <f>+K401+K403</f>
        <v>0</v>
      </c>
      <c r="L405" s="105"/>
      <c r="P405" s="365" t="s">
        <v>750</v>
      </c>
    </row>
    <row r="406" spans="1:21" ht="15" customHeight="1">
      <c r="A406" s="36"/>
      <c r="B406" s="325"/>
      <c r="C406" s="326"/>
      <c r="D406" s="327"/>
      <c r="E406" s="327"/>
      <c r="F406" s="328"/>
      <c r="G406" s="325"/>
      <c r="H406" s="329"/>
      <c r="I406" s="329"/>
      <c r="J406" s="329"/>
      <c r="K406" s="329"/>
      <c r="L406" s="105"/>
      <c r="P406" s="362"/>
    </row>
    <row r="407" spans="1:21" ht="15" customHeight="1">
      <c r="A407" s="36"/>
      <c r="B407" s="325"/>
      <c r="C407" s="326"/>
      <c r="D407" s="327"/>
      <c r="E407" s="327"/>
      <c r="F407" s="328"/>
      <c r="G407" s="325"/>
      <c r="H407" s="329"/>
      <c r="I407" s="329"/>
      <c r="J407" s="329"/>
      <c r="K407" s="329"/>
      <c r="L407" s="105"/>
    </row>
    <row r="408" spans="1:21" ht="15" customHeight="1">
      <c r="A408" s="341"/>
      <c r="B408" s="325" t="s">
        <v>751</v>
      </c>
      <c r="C408" s="342" t="s">
        <v>753</v>
      </c>
      <c r="D408" s="327"/>
      <c r="E408" s="327"/>
      <c r="F408" s="328"/>
      <c r="G408" s="325"/>
      <c r="H408" s="329"/>
      <c r="I408" s="329"/>
      <c r="J408" s="329"/>
      <c r="K408" s="329"/>
      <c r="L408" s="105"/>
    </row>
    <row r="409" spans="1:21" ht="15" customHeight="1">
      <c r="A409" s="36"/>
      <c r="B409" s="329"/>
      <c r="C409" s="343" t="s">
        <v>754</v>
      </c>
      <c r="D409" s="344"/>
      <c r="F409" s="105"/>
      <c r="G409" s="24"/>
      <c r="H409" s="25"/>
      <c r="O409"/>
      <c r="P409"/>
    </row>
    <row r="410" spans="1:21" ht="15" customHeight="1">
      <c r="A410" s="56"/>
      <c r="B410" s="197"/>
      <c r="C410" s="345" t="s">
        <v>755</v>
      </c>
      <c r="D410" s="197"/>
      <c r="E410" s="346"/>
      <c r="F410" s="105"/>
      <c r="G410" s="24"/>
      <c r="H410" s="25"/>
      <c r="O410" s="24"/>
      <c r="P410" s="24"/>
    </row>
    <row r="411" spans="1:21" ht="15" customHeight="1">
      <c r="A411" s="56"/>
      <c r="B411" s="197"/>
      <c r="C411" s="197"/>
      <c r="D411" s="197"/>
      <c r="E411" s="197"/>
      <c r="F411" s="105"/>
      <c r="G411" s="24"/>
      <c r="H411" s="25"/>
      <c r="O411" s="24"/>
      <c r="P411" s="24"/>
    </row>
    <row r="412" spans="1:21" ht="15" customHeight="1">
      <c r="A412" s="56"/>
      <c r="B412" s="197"/>
      <c r="C412" s="197"/>
      <c r="D412" s="197"/>
      <c r="E412" s="197"/>
      <c r="F412" s="197"/>
      <c r="G412" s="24"/>
      <c r="H412" s="25"/>
      <c r="O412" s="24"/>
      <c r="P412" s="24"/>
    </row>
    <row r="413" spans="1:21" ht="15" customHeight="1">
      <c r="B413" s="347"/>
      <c r="C413" s="347"/>
      <c r="D413" s="347"/>
      <c r="E413" s="347"/>
      <c r="F413" s="347"/>
      <c r="G413" s="24"/>
      <c r="H413" s="25"/>
      <c r="O413" s="24"/>
      <c r="P413" s="24"/>
    </row>
    <row r="414" spans="1:21" ht="15" customHeight="1">
      <c r="A414" s="35"/>
      <c r="B414" s="197"/>
      <c r="C414" s="197"/>
      <c r="D414" s="197"/>
      <c r="E414" s="197"/>
      <c r="F414" s="197"/>
      <c r="G414" s="24"/>
      <c r="H414" s="25"/>
      <c r="O414" s="24"/>
      <c r="P414" s="24"/>
    </row>
    <row r="415" spans="1:21" ht="15" customHeight="1">
      <c r="B415" s="191"/>
      <c r="C415" s="191"/>
      <c r="D415" s="191"/>
      <c r="E415" s="191"/>
      <c r="F415" s="191"/>
      <c r="G415" s="24"/>
      <c r="H415" s="25"/>
      <c r="O415" s="24"/>
      <c r="P415" s="24"/>
    </row>
    <row r="416" spans="1:21" ht="15" customHeight="1">
      <c r="B416" s="191"/>
      <c r="C416" s="191"/>
      <c r="D416" s="191"/>
      <c r="E416" s="191"/>
      <c r="F416" s="191"/>
      <c r="G416" s="24"/>
      <c r="H416" s="25"/>
      <c r="O416" s="24"/>
      <c r="P416" s="24"/>
    </row>
    <row r="417" spans="2:16" ht="15" customHeight="1">
      <c r="B417" s="191"/>
      <c r="C417" s="191"/>
      <c r="D417" s="191"/>
      <c r="E417" s="191"/>
      <c r="F417" s="191"/>
      <c r="G417" s="24"/>
      <c r="H417" s="25"/>
      <c r="O417" s="24"/>
      <c r="P417" s="24"/>
    </row>
    <row r="418" spans="2:16" ht="15" customHeight="1">
      <c r="C418" s="344"/>
      <c r="F418" s="23"/>
    </row>
    <row r="419" spans="2:16" ht="15" customHeight="1">
      <c r="F419" s="23"/>
    </row>
    <row r="420" spans="2:16" ht="15" customHeight="1">
      <c r="C420" s="344"/>
      <c r="F420" s="23"/>
    </row>
    <row r="421" spans="2:16" ht="15" customHeight="1"/>
    <row r="422" spans="2:16" ht="15" customHeight="1"/>
    <row r="423" spans="2:16" ht="15" customHeight="1"/>
    <row r="424" spans="2:16" ht="15" customHeight="1"/>
    <row r="425" spans="2:16" ht="15" customHeight="1"/>
    <row r="426" spans="2:16" ht="15" customHeight="1"/>
    <row r="427" spans="2:16" ht="15" customHeight="1"/>
    <row r="428" spans="2:16" ht="15" customHeight="1"/>
    <row r="429" spans="2:16" ht="15" customHeight="1"/>
    <row r="430" spans="2:16" ht="15" customHeight="1"/>
    <row r="431" spans="2:16" ht="15" customHeight="1"/>
    <row r="432" spans="2:16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spans="1:21" ht="15" customHeight="1"/>
    <row r="594" spans="1:21" s="22" customFormat="1" ht="15" customHeight="1">
      <c r="A594"/>
      <c r="B594" s="23"/>
      <c r="C594"/>
      <c r="D594"/>
      <c r="E594"/>
      <c r="F594"/>
      <c r="G594"/>
      <c r="H594" s="24"/>
      <c r="I594" s="24"/>
      <c r="J594" s="24"/>
      <c r="K594" s="24"/>
      <c r="L594" s="24"/>
      <c r="M594" s="24"/>
      <c r="N594" s="25"/>
      <c r="O594" s="25"/>
      <c r="P594" s="25"/>
      <c r="Q594"/>
      <c r="R594"/>
      <c r="S594"/>
      <c r="T594"/>
      <c r="U594"/>
    </row>
    <row r="595" spans="1:21" s="22" customFormat="1" ht="15" customHeight="1">
      <c r="A595"/>
      <c r="B595" s="23"/>
      <c r="C595"/>
      <c r="D595"/>
      <c r="E595"/>
      <c r="F595"/>
      <c r="G595"/>
      <c r="H595" s="24"/>
      <c r="I595" s="24"/>
      <c r="J595" s="24"/>
      <c r="K595" s="24"/>
      <c r="L595" s="24"/>
      <c r="M595" s="24"/>
      <c r="N595" s="25"/>
      <c r="O595" s="25"/>
      <c r="P595" s="25"/>
      <c r="Q595"/>
      <c r="R595"/>
      <c r="S595"/>
      <c r="T595"/>
      <c r="U595"/>
    </row>
    <row r="596" spans="1:21" s="22" customFormat="1" ht="15" customHeight="1">
      <c r="A596"/>
      <c r="B596" s="23"/>
      <c r="C596"/>
      <c r="D596"/>
      <c r="E596"/>
      <c r="F596"/>
      <c r="G596"/>
      <c r="H596" s="24"/>
      <c r="I596" s="24"/>
      <c r="J596" s="24"/>
      <c r="K596" s="24"/>
      <c r="L596" s="24"/>
      <c r="M596" s="24"/>
      <c r="N596" s="25"/>
      <c r="O596" s="25"/>
      <c r="P596" s="25"/>
      <c r="Q596"/>
      <c r="R596"/>
      <c r="S596"/>
      <c r="T596"/>
      <c r="U596"/>
    </row>
    <row r="597" spans="1:21" ht="15" customHeight="1"/>
    <row r="598" spans="1:21" ht="15" customHeight="1"/>
    <row r="599" spans="1:21" ht="15" customHeight="1"/>
    <row r="600" spans="1:21" ht="15" customHeight="1"/>
    <row r="601" spans="1:21" ht="15" customHeight="1"/>
    <row r="602" spans="1:21" ht="16.5" customHeight="1"/>
    <row r="603" spans="1:21" ht="15" customHeight="1"/>
    <row r="604" spans="1:21" ht="15" customHeight="1"/>
    <row r="605" spans="1:21" ht="15" customHeight="1"/>
    <row r="606" spans="1:21" ht="15" customHeight="1"/>
    <row r="607" spans="1:21" ht="15" customHeight="1"/>
    <row r="608" spans="1:21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mergeCells count="13">
    <mergeCell ref="M20:M22"/>
    <mergeCell ref="F20:F22"/>
    <mergeCell ref="G20:G22"/>
    <mergeCell ref="H20:H22"/>
    <mergeCell ref="I20:I22"/>
    <mergeCell ref="J20:J22"/>
    <mergeCell ref="K20:K22"/>
    <mergeCell ref="C183:D183"/>
    <mergeCell ref="C366:D366"/>
    <mergeCell ref="B20:B22"/>
    <mergeCell ref="C20:C22"/>
    <mergeCell ref="D20:D22"/>
    <mergeCell ref="E20:E22"/>
  </mergeCells>
  <printOptions horizontalCentered="1"/>
  <pageMargins left="0.2" right="0.2" top="0.2" bottom="0.2" header="0.3" footer="0.3"/>
  <pageSetup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5"/>
  <sheetViews>
    <sheetView workbookViewId="0">
      <selection activeCell="B2" sqref="B2:G55"/>
    </sheetView>
  </sheetViews>
  <sheetFormatPr baseColWidth="10" defaultColWidth="11.42578125" defaultRowHeight="12.75"/>
  <cols>
    <col min="6" max="6" width="12.42578125" customWidth="1"/>
    <col min="7" max="7" width="13.28515625" customWidth="1"/>
  </cols>
  <sheetData>
    <row r="2" spans="2:7" ht="16.5" customHeight="1">
      <c r="B2" s="1" t="s">
        <v>771</v>
      </c>
      <c r="C2" s="2"/>
      <c r="D2" s="2"/>
      <c r="E2" s="3"/>
      <c r="F2" s="1" t="s">
        <v>772</v>
      </c>
      <c r="G2" s="4"/>
    </row>
    <row r="4" spans="2:7">
      <c r="B4" s="5" t="s">
        <v>773</v>
      </c>
      <c r="C4" s="6"/>
      <c r="D4" s="6"/>
      <c r="E4" s="6"/>
      <c r="F4" s="6"/>
      <c r="G4" s="4"/>
    </row>
    <row r="5" spans="2:7">
      <c r="B5" s="5" t="s">
        <v>774</v>
      </c>
      <c r="C5" s="6"/>
      <c r="D5" s="6"/>
      <c r="E5" s="6"/>
      <c r="F5" s="6"/>
      <c r="G5" s="4"/>
    </row>
    <row r="7" spans="2:7">
      <c r="B7" s="7" t="s">
        <v>775</v>
      </c>
      <c r="C7" s="8"/>
      <c r="D7" s="8"/>
      <c r="E7" s="9"/>
      <c r="F7" s="7" t="s">
        <v>776</v>
      </c>
      <c r="G7" s="10"/>
    </row>
    <row r="9" spans="2:7" ht="15.75">
      <c r="B9" s="11" t="s">
        <v>777</v>
      </c>
      <c r="C9" s="6"/>
      <c r="D9" s="6"/>
      <c r="E9" s="6"/>
      <c r="F9" s="6"/>
      <c r="G9" s="4"/>
    </row>
    <row r="10" spans="2:7" ht="6" customHeight="1">
      <c r="F10" s="12"/>
      <c r="G10" s="12"/>
    </row>
    <row r="11" spans="2:7">
      <c r="B11" s="5" t="s">
        <v>778</v>
      </c>
      <c r="C11" s="6"/>
      <c r="D11" s="6"/>
      <c r="E11" s="4"/>
      <c r="F11" s="13"/>
      <c r="G11" s="14"/>
    </row>
    <row r="12" spans="2:7">
      <c r="B12" s="15" t="s">
        <v>779</v>
      </c>
      <c r="C12" s="12"/>
      <c r="D12" s="12"/>
      <c r="E12" s="16"/>
      <c r="F12" s="15"/>
      <c r="G12" s="16"/>
    </row>
    <row r="13" spans="2:7">
      <c r="B13" s="5" t="s">
        <v>780</v>
      </c>
      <c r="C13" s="6"/>
      <c r="D13" s="6"/>
      <c r="E13" s="4"/>
      <c r="F13" s="15"/>
      <c r="G13" s="16"/>
    </row>
    <row r="14" spans="2:7">
      <c r="B14" s="15"/>
      <c r="C14" s="12"/>
      <c r="D14" s="12"/>
      <c r="E14" s="16"/>
      <c r="F14" s="15"/>
      <c r="G14" s="16"/>
    </row>
    <row r="15" spans="2:7">
      <c r="B15" s="17" t="s">
        <v>781</v>
      </c>
      <c r="C15" s="18"/>
      <c r="D15" s="18"/>
      <c r="E15" s="19"/>
      <c r="F15" s="17"/>
      <c r="G15" s="19"/>
    </row>
    <row r="16" spans="2:7" ht="6" customHeight="1"/>
    <row r="17" spans="2:7" ht="15.75">
      <c r="B17" s="11" t="s">
        <v>782</v>
      </c>
      <c r="C17" s="6"/>
      <c r="D17" s="6"/>
      <c r="E17" s="6"/>
      <c r="F17" s="6"/>
      <c r="G17" s="4"/>
    </row>
    <row r="18" spans="2:7" ht="6" customHeight="1"/>
    <row r="19" spans="2:7">
      <c r="B19" s="13" t="s">
        <v>778</v>
      </c>
      <c r="C19" s="20"/>
      <c r="D19" s="20"/>
      <c r="E19" s="20"/>
      <c r="F19" s="13"/>
      <c r="G19" s="14"/>
    </row>
    <row r="20" spans="2:7">
      <c r="B20" s="5" t="s">
        <v>779</v>
      </c>
      <c r="C20" s="6"/>
      <c r="D20" s="6"/>
      <c r="E20" s="4"/>
      <c r="F20" s="15"/>
      <c r="G20" s="16"/>
    </row>
    <row r="21" spans="2:7">
      <c r="B21" s="15" t="s">
        <v>783</v>
      </c>
      <c r="C21" s="12"/>
      <c r="D21" s="12"/>
      <c r="E21" s="12"/>
      <c r="F21" s="15"/>
      <c r="G21" s="16"/>
    </row>
    <row r="22" spans="2:7">
      <c r="B22" s="5"/>
      <c r="C22" s="6"/>
      <c r="D22" s="6"/>
      <c r="E22" s="4"/>
      <c r="F22" s="15"/>
      <c r="G22" s="16"/>
    </row>
    <row r="23" spans="2:7">
      <c r="B23" s="17" t="s">
        <v>781</v>
      </c>
      <c r="C23" s="18"/>
      <c r="D23" s="18"/>
      <c r="E23" s="18"/>
      <c r="F23" s="17"/>
      <c r="G23" s="19"/>
    </row>
    <row r="24" spans="2:7" ht="6" customHeight="1"/>
    <row r="25" spans="2:7" ht="15.75">
      <c r="B25" s="11" t="s">
        <v>784</v>
      </c>
      <c r="C25" s="6"/>
      <c r="D25" s="6"/>
      <c r="E25" s="6"/>
      <c r="F25" s="6"/>
      <c r="G25" s="4"/>
    </row>
    <row r="26" spans="2:7" ht="6" customHeight="1"/>
    <row r="27" spans="2:7">
      <c r="B27" s="13" t="s">
        <v>778</v>
      </c>
      <c r="C27" s="20"/>
      <c r="D27" s="20"/>
      <c r="E27" s="20"/>
      <c r="F27" s="13"/>
      <c r="G27" s="14"/>
    </row>
    <row r="28" spans="2:7">
      <c r="B28" s="5" t="s">
        <v>779</v>
      </c>
      <c r="C28" s="6"/>
      <c r="D28" s="6"/>
      <c r="E28" s="4"/>
      <c r="F28" s="15"/>
      <c r="G28" s="16"/>
    </row>
    <row r="29" spans="2:7">
      <c r="B29" s="15" t="s">
        <v>783</v>
      </c>
      <c r="C29" s="12"/>
      <c r="D29" s="12"/>
      <c r="E29" s="12"/>
      <c r="F29" s="15"/>
      <c r="G29" s="16"/>
    </row>
    <row r="30" spans="2:7">
      <c r="B30" s="13"/>
      <c r="C30" s="20"/>
      <c r="D30" s="20"/>
      <c r="E30" s="14"/>
      <c r="F30" s="15"/>
      <c r="G30" s="16"/>
    </row>
    <row r="31" spans="2:7">
      <c r="B31" s="17" t="s">
        <v>781</v>
      </c>
      <c r="C31" s="18"/>
      <c r="D31" s="18"/>
      <c r="E31" s="19"/>
      <c r="F31" s="17"/>
      <c r="G31" s="19"/>
    </row>
    <row r="32" spans="2:7" ht="6" customHeight="1"/>
    <row r="33" spans="2:7" ht="15.75">
      <c r="B33" s="11" t="s">
        <v>66</v>
      </c>
      <c r="C33" s="6"/>
      <c r="D33" s="6"/>
      <c r="E33" s="6"/>
      <c r="F33" s="6"/>
      <c r="G33" s="4"/>
    </row>
    <row r="34" spans="2:7" ht="6" customHeight="1"/>
    <row r="35" spans="2:7">
      <c r="B35" s="13" t="s">
        <v>778</v>
      </c>
      <c r="C35" s="20"/>
      <c r="D35" s="20"/>
      <c r="E35" s="20"/>
      <c r="F35" s="13"/>
      <c r="G35" s="14"/>
    </row>
    <row r="36" spans="2:7">
      <c r="B36" s="5" t="s">
        <v>779</v>
      </c>
      <c r="C36" s="6"/>
      <c r="D36" s="6"/>
      <c r="E36" s="4"/>
      <c r="F36" s="15"/>
      <c r="G36" s="16"/>
    </row>
    <row r="37" spans="2:7">
      <c r="B37" s="21" t="s">
        <v>780</v>
      </c>
      <c r="C37" s="12"/>
      <c r="D37" s="12"/>
      <c r="E37" s="12"/>
      <c r="F37" s="15"/>
      <c r="G37" s="16"/>
    </row>
    <row r="38" spans="2:7">
      <c r="B38" s="13"/>
      <c r="C38" s="20"/>
      <c r="D38" s="20"/>
      <c r="E38" s="14"/>
      <c r="F38" s="15"/>
      <c r="G38" s="16"/>
    </row>
    <row r="39" spans="2:7">
      <c r="B39" s="17" t="s">
        <v>781</v>
      </c>
      <c r="C39" s="18"/>
      <c r="D39" s="18"/>
      <c r="E39" s="19"/>
      <c r="F39" s="17"/>
      <c r="G39" s="19"/>
    </row>
    <row r="40" spans="2:7" ht="6" customHeight="1"/>
    <row r="41" spans="2:7" ht="15.75">
      <c r="B41" s="11" t="s">
        <v>785</v>
      </c>
      <c r="C41" s="6"/>
      <c r="D41" s="6"/>
      <c r="E41" s="6"/>
      <c r="F41" s="6"/>
      <c r="G41" s="4"/>
    </row>
    <row r="42" spans="2:7" ht="6" customHeight="1"/>
    <row r="43" spans="2:7">
      <c r="B43" s="13" t="s">
        <v>778</v>
      </c>
      <c r="C43" s="20"/>
      <c r="D43" s="20"/>
      <c r="E43" s="20"/>
      <c r="F43" s="13"/>
      <c r="G43" s="14"/>
    </row>
    <row r="44" spans="2:7">
      <c r="B44" s="5" t="s">
        <v>779</v>
      </c>
      <c r="C44" s="6"/>
      <c r="D44" s="6"/>
      <c r="E44" s="4"/>
      <c r="F44" s="15"/>
      <c r="G44" s="16"/>
    </row>
    <row r="45" spans="2:7">
      <c r="B45" s="21" t="s">
        <v>780</v>
      </c>
      <c r="C45" s="12"/>
      <c r="D45" s="12"/>
      <c r="E45" s="12"/>
      <c r="F45" s="15"/>
      <c r="G45" s="16"/>
    </row>
    <row r="46" spans="2:7">
      <c r="B46" s="13"/>
      <c r="C46" s="20"/>
      <c r="D46" s="20"/>
      <c r="E46" s="14"/>
      <c r="F46" s="15"/>
      <c r="G46" s="16"/>
    </row>
    <row r="47" spans="2:7">
      <c r="B47" s="17" t="s">
        <v>781</v>
      </c>
      <c r="C47" s="18"/>
      <c r="D47" s="18"/>
      <c r="E47" s="19"/>
      <c r="F47" s="17"/>
      <c r="G47" s="19"/>
    </row>
    <row r="48" spans="2:7" ht="6" customHeight="1"/>
    <row r="49" spans="2:7" ht="15.75">
      <c r="B49" s="11" t="s">
        <v>786</v>
      </c>
      <c r="C49" s="6"/>
      <c r="D49" s="6"/>
      <c r="E49" s="6"/>
      <c r="F49" s="6"/>
      <c r="G49" s="4"/>
    </row>
    <row r="50" spans="2:7" ht="6" customHeight="1"/>
    <row r="51" spans="2:7">
      <c r="B51" s="13" t="s">
        <v>778</v>
      </c>
      <c r="C51" s="20"/>
      <c r="D51" s="20"/>
      <c r="E51" s="20"/>
      <c r="F51" s="13"/>
      <c r="G51" s="14"/>
    </row>
    <row r="52" spans="2:7">
      <c r="B52" s="5" t="s">
        <v>779</v>
      </c>
      <c r="C52" s="6"/>
      <c r="D52" s="6"/>
      <c r="E52" s="4"/>
      <c r="F52" s="15"/>
      <c r="G52" s="16"/>
    </row>
    <row r="53" spans="2:7">
      <c r="B53" s="15" t="s">
        <v>783</v>
      </c>
      <c r="C53" s="12"/>
      <c r="D53" s="12"/>
      <c r="E53" s="12"/>
      <c r="F53" s="15"/>
      <c r="G53" s="16"/>
    </row>
    <row r="54" spans="2:7">
      <c r="B54" s="13"/>
      <c r="C54" s="20"/>
      <c r="D54" s="20"/>
      <c r="E54" s="14"/>
      <c r="F54" s="15"/>
      <c r="G54" s="16"/>
    </row>
    <row r="55" spans="2:7">
      <c r="B55" s="17" t="s">
        <v>781</v>
      </c>
      <c r="C55" s="18"/>
      <c r="D55" s="18"/>
      <c r="E55" s="19"/>
      <c r="F55" s="17"/>
      <c r="G55" s="19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PRESUPUESTO Y CRONOGRAMA </vt:lpstr>
      <vt:lpstr>RESUMEN de la OFERTA</vt:lpstr>
      <vt:lpstr>PLANILLA MEDICIÓN AVANCE OBRA</vt:lpstr>
      <vt:lpstr>Hoja1</vt:lpstr>
      <vt:lpstr>'PLANILLA MEDICIÓN AVANCE OBRA'!Print_Area</vt:lpstr>
      <vt:lpstr>'PRESUPUESTO Y CRONOGRAMA '!Print_Area</vt:lpstr>
      <vt:lpstr>'RESUMEN de la OFERTA'!Print_Area</vt:lpstr>
      <vt:lpstr>'PLANILLA MEDICIÓN AVANCE OBRA'!Print_Titles</vt:lpstr>
      <vt:lpstr>'PRESUPUESTO Y CRONOGRAMA '!Print_Titles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Direccion</cp:lastModifiedBy>
  <cp:lastPrinted>2015-05-19T15:16:25Z</cp:lastPrinted>
  <dcterms:created xsi:type="dcterms:W3CDTF">2006-10-03T17:00:54Z</dcterms:created>
  <dcterms:modified xsi:type="dcterms:W3CDTF">2018-12-04T18:46:27Z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2058-10.2.0.6020</vt:lpwstr>
  </property>
</Properties>
</file>