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2"/>
  </bookViews>
  <sheets>
    <sheet name="PRESUPUESTO Y CRONOGRAMA " sheetId="1" r:id="rId1"/>
    <sheet name="RESUMEN de la OFERTA" sheetId="2" r:id="rId2"/>
    <sheet name="PLANILLA MEDICIÓN AVANCE OBRA" sheetId="3" r:id="rId3"/>
    <sheet name="Hoja1" sheetId="4" r:id="rId4"/>
  </sheets>
  <definedNames>
    <definedName name="_xlnm.Print_Area" localSheetId="2">'PLANILLA MEDICIÓN AVANCE OBRA'!$A$1:$T$221</definedName>
    <definedName name="_xlnm.Print_Area" localSheetId="0">'PRESUPUESTO Y CRONOGRAMA '!$A$1:$S$220</definedName>
    <definedName name="_xlnm.Print_Area" localSheetId="1">'RESUMEN de la OFERTA'!$A$1:$N$45</definedName>
    <definedName name="_xlnm.Print_Titles" localSheetId="2">'PLANILLA MEDICIÓN AVANCE OBRA'!$18:$22</definedName>
    <definedName name="_xlnm.Print_Titles" localSheetId="0">'PRESUPUESTO Y CRONOGRAMA '!$18:$22</definedName>
  </definedNames>
  <calcPr fullCalcOnLoad="1"/>
</workbook>
</file>

<file path=xl/sharedStrings.xml><?xml version="1.0" encoding="utf-8"?>
<sst xmlns="http://schemas.openxmlformats.org/spreadsheetml/2006/main" count="1135" uniqueCount="414">
  <si>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</si>
  <si>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</si>
  <si>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</si>
  <si>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</si>
  <si>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</si>
  <si>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</si>
  <si>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</si>
  <si>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</si>
  <si>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</si>
  <si>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</si>
  <si>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</si>
  <si>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</si>
  <si>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</si>
  <si>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m3</t>
  </si>
  <si>
    <t>u</t>
  </si>
  <si>
    <t>PILARES Y VIGAS H.A.</t>
  </si>
  <si>
    <t>m2</t>
  </si>
  <si>
    <t>REVOQUES INTERIORES</t>
  </si>
  <si>
    <t>En paramentos 2 capas</t>
  </si>
  <si>
    <t>En cielorraso 3 capas</t>
  </si>
  <si>
    <t>CONTRAPISOS</t>
  </si>
  <si>
    <t>Interior armado</t>
  </si>
  <si>
    <t>PAVIMENTOS</t>
  </si>
  <si>
    <t>Portland</t>
  </si>
  <si>
    <t>Porcelanato</t>
  </si>
  <si>
    <t>ESCALONES Y ANTEPECHOS</t>
  </si>
  <si>
    <t>Nariz de Escalón</t>
  </si>
  <si>
    <t>De Hierro</t>
  </si>
  <si>
    <t>IMPERMEABILIZACIÓN</t>
  </si>
  <si>
    <t>De Muros</t>
  </si>
  <si>
    <t>De Antepechos</t>
  </si>
  <si>
    <t>VARIOS</t>
  </si>
  <si>
    <t>Limpieza de Obras</t>
  </si>
  <si>
    <t>SUBTOTAL OBRAS EDILICIAS</t>
  </si>
  <si>
    <t>B</t>
  </si>
  <si>
    <t xml:space="preserve">SUBCONTRATOS </t>
  </si>
  <si>
    <t>1.01</t>
  </si>
  <si>
    <t>1.02</t>
  </si>
  <si>
    <t>INSTALACIÓN SANITARIA</t>
  </si>
  <si>
    <t>INSTALACIÓN ELÉCTRICA</t>
  </si>
  <si>
    <t>EQUIPAMIENTO</t>
  </si>
  <si>
    <t>PINTURAS</t>
  </si>
  <si>
    <t>Latex Acrilica</t>
  </si>
  <si>
    <t>Antióxido en Herrería</t>
  </si>
  <si>
    <t>SUBTOTAL SUBCONTRATOS</t>
  </si>
  <si>
    <t>C</t>
  </si>
  <si>
    <t>1.00</t>
  </si>
  <si>
    <t>2.00</t>
  </si>
  <si>
    <t>2.01</t>
  </si>
  <si>
    <t>E</t>
  </si>
  <si>
    <t>DEMOLICIONES Y RETIROS</t>
  </si>
  <si>
    <t>Demoliciones de muros</t>
  </si>
  <si>
    <t xml:space="preserve">Desamure de aberturas </t>
  </si>
  <si>
    <t>MUROS DE CERÁMICA, YESO Y BLOQUES</t>
  </si>
  <si>
    <t xml:space="preserve">Picado de revoques </t>
  </si>
  <si>
    <t>De humedad existente en base de muros por capilaridad</t>
  </si>
  <si>
    <t>Extractores de aire</t>
  </si>
  <si>
    <t>Hierro y Madera</t>
  </si>
  <si>
    <t>CIELORRASO</t>
  </si>
  <si>
    <t>De placas de yeso</t>
  </si>
  <si>
    <t>MONTO IMPONIBLE pesos</t>
  </si>
  <si>
    <t>PRECIO UNITARIO pesos</t>
  </si>
  <si>
    <t>TOTAL SUBRUBRO pesos</t>
  </si>
  <si>
    <t>TOTAL RUBRO pesos</t>
  </si>
  <si>
    <t>REVESTIMIENTO DE BAÑOS Y COCINAS</t>
  </si>
  <si>
    <t>Luminarias</t>
  </si>
  <si>
    <t>Calentador de agua</t>
  </si>
  <si>
    <t>6.02.1</t>
  </si>
  <si>
    <t>6.01.1</t>
  </si>
  <si>
    <t>A Instalación Eléctrica</t>
  </si>
  <si>
    <t xml:space="preserve">A Instalación Sanitaria </t>
  </si>
  <si>
    <t>Obrador-Oficina-Servicios-Baños-Vestuarios-etc.</t>
  </si>
  <si>
    <t>ml</t>
  </si>
  <si>
    <t>2.01.1</t>
  </si>
  <si>
    <t>2.01.2</t>
  </si>
  <si>
    <t>2.01.3</t>
  </si>
  <si>
    <t>2.01.4</t>
  </si>
  <si>
    <t>2.01.5</t>
  </si>
  <si>
    <t>2.01.6</t>
  </si>
  <si>
    <t>2.02.1</t>
  </si>
  <si>
    <t>2.02.2</t>
  </si>
  <si>
    <t>2.02.3</t>
  </si>
  <si>
    <t>2.02.4</t>
  </si>
  <si>
    <t>2.03.1</t>
  </si>
  <si>
    <t>2.03.2</t>
  </si>
  <si>
    <t>2.04.1</t>
  </si>
  <si>
    <t>2.04.2</t>
  </si>
  <si>
    <t>2.04.3</t>
  </si>
  <si>
    <t>2.04.4</t>
  </si>
  <si>
    <t>2.04.5</t>
  </si>
  <si>
    <t>2.04.6</t>
  </si>
  <si>
    <t>Eléctrico 30 litros (tanque de cobre)</t>
  </si>
  <si>
    <t>Puesta eléctrica</t>
  </si>
  <si>
    <t>Enduido</t>
  </si>
  <si>
    <t>Sobre paramentos verticales</t>
  </si>
  <si>
    <t>12.01.1</t>
  </si>
  <si>
    <t>Protector para madera satinado</t>
  </si>
  <si>
    <t>12.02.1</t>
  </si>
  <si>
    <t>5.01.1</t>
  </si>
  <si>
    <t>5.01.2</t>
  </si>
  <si>
    <t>7.01.1</t>
  </si>
  <si>
    <t>C 01</t>
  </si>
  <si>
    <t>Amures</t>
  </si>
  <si>
    <t>De Aberturas - Carpintería en Madera</t>
  </si>
  <si>
    <t>De Aberturas - Carpintería en Hierro</t>
  </si>
  <si>
    <t>De Aberturas - Carpintería en Aluminio</t>
  </si>
  <si>
    <t>20.01.2</t>
  </si>
  <si>
    <t>20.01.4</t>
  </si>
  <si>
    <t xml:space="preserve">u </t>
  </si>
  <si>
    <t>L 01</t>
  </si>
  <si>
    <t>Ext 01</t>
  </si>
  <si>
    <t>H 01</t>
  </si>
  <si>
    <t>Tipos segun planillas/memoria (suministro)</t>
  </si>
  <si>
    <t>Placares, bajo-mesadas, aéreos etc. - (suministro y colocación)</t>
  </si>
  <si>
    <t>Granitos</t>
  </si>
  <si>
    <t>Tipos segun planillas/memoria (suministro y colocación)</t>
  </si>
  <si>
    <t>CARPINTERÍA EN HIERRO</t>
  </si>
  <si>
    <t>CARPINTERÍA EN MADERA</t>
  </si>
  <si>
    <t>CARPINTERÍA EN ALUMINIO</t>
  </si>
  <si>
    <t>MÁRMOLES Y GRANITOS</t>
  </si>
  <si>
    <t>Suministro de granito G 01</t>
  </si>
  <si>
    <t>Colocación de granito G 01</t>
  </si>
  <si>
    <t>Suministro de granito G 02</t>
  </si>
  <si>
    <t>Colocación de granito G 02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</si>
  <si>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</si>
  <si>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</si>
  <si>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</si>
  <si>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</si>
  <si>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</si>
  <si>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</si>
  <si>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</si>
  <si>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</si>
  <si>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</si>
  <si>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</si>
  <si>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TOTAL DE OBRAS DEL MES</t>
  </si>
  <si>
    <t>1.03</t>
  </si>
  <si>
    <t>1.04</t>
  </si>
  <si>
    <t>2.02</t>
  </si>
  <si>
    <t>2.03</t>
  </si>
  <si>
    <t>2.04</t>
  </si>
  <si>
    <t>2.05</t>
  </si>
  <si>
    <t>2.06</t>
  </si>
  <si>
    <t>2.10</t>
  </si>
  <si>
    <t>3.00</t>
  </si>
  <si>
    <t>3.01</t>
  </si>
  <si>
    <t>3.02</t>
  </si>
  <si>
    <t>3.03</t>
  </si>
  <si>
    <t>3.04</t>
  </si>
  <si>
    <t>4.00</t>
  </si>
  <si>
    <t>4.01</t>
  </si>
  <si>
    <t>4.02</t>
  </si>
  <si>
    <t>4.03</t>
  </si>
  <si>
    <t>5.00</t>
  </si>
  <si>
    <t>5.01</t>
  </si>
  <si>
    <t>5.02</t>
  </si>
  <si>
    <t>6.00</t>
  </si>
  <si>
    <t>6.01</t>
  </si>
  <si>
    <t>6.02</t>
  </si>
  <si>
    <t>7.00</t>
  </si>
  <si>
    <t>7.01</t>
  </si>
  <si>
    <t>8.00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</si>
  <si>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</si>
  <si>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</si>
  <si>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</si>
  <si>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</si>
  <si>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</si>
  <si>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</si>
  <si>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</si>
  <si>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</si>
  <si>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</si>
  <si>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8.10</t>
  </si>
  <si>
    <t>mes 1</t>
  </si>
  <si>
    <t>mes 2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</si>
  <si>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</si>
  <si>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</si>
  <si>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</si>
  <si>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</si>
  <si>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</si>
  <si>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AYUDA A SUBCONTRATOS</t>
  </si>
  <si>
    <t>NOTAS:</t>
  </si>
  <si>
    <t>9.00</t>
  </si>
  <si>
    <t>9.01</t>
  </si>
  <si>
    <t>9.02</t>
  </si>
  <si>
    <t>9.03</t>
  </si>
  <si>
    <t>10.00</t>
  </si>
  <si>
    <t>11.00</t>
  </si>
  <si>
    <t>12.00</t>
  </si>
  <si>
    <t>12.01</t>
  </si>
  <si>
    <t>13.00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</si>
  <si>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</si>
  <si>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</si>
  <si>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</si>
  <si>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</si>
  <si>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</si>
  <si>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</si>
  <si>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</si>
  <si>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</si>
  <si>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</si>
  <si>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</si>
  <si>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</si>
  <si>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</si>
  <si>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</si>
  <si>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</si>
  <si>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</si>
  <si>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</si>
  <si>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</si>
  <si>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5.01.3</t>
  </si>
  <si>
    <t>6.03</t>
  </si>
  <si>
    <t>4.04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</si>
  <si>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</si>
  <si>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</si>
  <si>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</si>
  <si>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</si>
  <si>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</si>
  <si>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TOTAL OBRAS IVA INCLUÍDO</t>
  </si>
  <si>
    <t>SUBTOTAL $</t>
  </si>
  <si>
    <t>IVA 22% $</t>
  </si>
  <si>
    <t>TOTAL $</t>
  </si>
  <si>
    <t>RESUMEN DE LA OFERTA</t>
  </si>
  <si>
    <t>Aire acondicionado</t>
  </si>
  <si>
    <t>Muros y Cielorrasos</t>
  </si>
  <si>
    <t>DIMENSIÓN ESPESOR MARCAS Y MODELOS</t>
  </si>
  <si>
    <t>Modalidad</t>
  </si>
  <si>
    <t>Obra</t>
  </si>
  <si>
    <t>Fecha</t>
  </si>
  <si>
    <t>Dirección</t>
  </si>
  <si>
    <t>Arquitecta/o</t>
  </si>
  <si>
    <t>Proyecto eléctrico</t>
  </si>
  <si>
    <t>Canalizaciones y registros</t>
  </si>
  <si>
    <t>Módulos y plaquetas</t>
  </si>
  <si>
    <t>4.02.1</t>
  </si>
  <si>
    <t>Tableros</t>
  </si>
  <si>
    <t>4.03.1</t>
  </si>
  <si>
    <t>4.03.2</t>
  </si>
  <si>
    <t>TG</t>
  </si>
  <si>
    <t>TA</t>
  </si>
  <si>
    <t>TAA</t>
  </si>
  <si>
    <t>Sistema de puesta a tierra</t>
  </si>
  <si>
    <t>12.000 btu</t>
  </si>
  <si>
    <t>18.000 btu</t>
  </si>
  <si>
    <t>L 02</t>
  </si>
  <si>
    <t>L 03</t>
  </si>
  <si>
    <t>L 04</t>
  </si>
  <si>
    <t>L 05</t>
  </si>
  <si>
    <t>L 06</t>
  </si>
  <si>
    <t>L 07</t>
  </si>
  <si>
    <t>H 02</t>
  </si>
  <si>
    <t>H 03</t>
  </si>
  <si>
    <t>7.01.2</t>
  </si>
  <si>
    <t>A 01</t>
  </si>
  <si>
    <t>A 02</t>
  </si>
  <si>
    <t>ACERO INOXIDABLE</t>
  </si>
  <si>
    <t>Ai01</t>
  </si>
  <si>
    <t>Ai02</t>
  </si>
  <si>
    <t>ANEXO III</t>
  </si>
  <si>
    <t>: Obra Llave en Mano</t>
  </si>
  <si>
    <t>Ayudante Arq.</t>
  </si>
  <si>
    <t>: K. Lasso | P. Gerolami</t>
  </si>
  <si>
    <t xml:space="preserve">Téc. Eléctricista </t>
  </si>
  <si>
    <t>: A. Burmidad</t>
  </si>
  <si>
    <t>Téc. Sanitario</t>
  </si>
  <si>
    <t>: H.O. Aguirre</t>
  </si>
  <si>
    <t>: ACONDICIONAMIENTO PARCIAL Y REFORMA "HOGAR LOS PEQUES"</t>
  </si>
  <si>
    <t>: Julio 2018</t>
  </si>
  <si>
    <t>: Besnes e Irigoyen 5682, Montevideo.</t>
  </si>
  <si>
    <t>: A. Yim | V. Mantero | G. Venosa</t>
  </si>
  <si>
    <t>Refuerzos para la apertura de vanos</t>
  </si>
  <si>
    <t>Muros a complementar</t>
  </si>
  <si>
    <t>Relleno cámara de aire</t>
  </si>
  <si>
    <t>Exterior armado (vereda)</t>
  </si>
  <si>
    <t>Baldosa de vereda color</t>
  </si>
  <si>
    <t>Colocación de baldosa de vereda color</t>
  </si>
  <si>
    <t>Retiro de pisos de madera (dormitorios)</t>
  </si>
  <si>
    <t>Retiro de vereda existente</t>
  </si>
  <si>
    <t>2.11</t>
  </si>
  <si>
    <t>Retiro de revestimiento existente en cocina</t>
  </si>
  <si>
    <t>2.12</t>
  </si>
  <si>
    <t>Picado de contrapiso en cocina</t>
  </si>
  <si>
    <t>Suministro de baldosa WENGUE MATE 15x90</t>
  </si>
  <si>
    <t>Colocación de baldosa WENGUE MATE 15x90</t>
  </si>
  <si>
    <t>Colocación de zócalo de porcelanato WENGUE MATE 15x90</t>
  </si>
  <si>
    <t>Suministro de Porcelanato GRIS  30x60</t>
  </si>
  <si>
    <t>Colocación de Porcelanato GRIS  30x60</t>
  </si>
  <si>
    <t>4.01.1</t>
  </si>
  <si>
    <t>Suministro de Cerámica rectificada BLANCO SATINADO 20x30</t>
  </si>
  <si>
    <t>Colocación de Cerámica rectificada BLANCO SATINADO 20x30</t>
  </si>
  <si>
    <t>Suministro vidrio templado</t>
  </si>
  <si>
    <t>Colocación vidrio templado</t>
  </si>
  <si>
    <t>Suministro pastilla de vidrio color 25x25mm</t>
  </si>
  <si>
    <t>Colocación pastilla de vidrio color 25x25mm</t>
  </si>
  <si>
    <t>Suministro Fleje de acero inoxidable a=25mm (entrepuertas)</t>
  </si>
  <si>
    <t>Colocación Fleje de acero inoxidable a=25mm (entrepuertas)</t>
  </si>
  <si>
    <t>Fleje</t>
  </si>
  <si>
    <t>Suministro de cantonera de aluminio</t>
  </si>
  <si>
    <t>Colocación de cantonera de aluminio</t>
  </si>
  <si>
    <t>Suministro de perfil "U" de aluminio</t>
  </si>
  <si>
    <t>Colocación de perfil "U" de aluminio</t>
  </si>
  <si>
    <t>7.02.1</t>
  </si>
  <si>
    <t>7.02.2</t>
  </si>
  <si>
    <t>7.02.3</t>
  </si>
  <si>
    <t>7.02.4</t>
  </si>
  <si>
    <t>7.02.5</t>
  </si>
  <si>
    <t>7.03.1</t>
  </si>
  <si>
    <t>7.03.2</t>
  </si>
  <si>
    <t>11.1</t>
  </si>
  <si>
    <t>12.01.2</t>
  </si>
  <si>
    <t>12.01.3</t>
  </si>
  <si>
    <t>13.1</t>
  </si>
  <si>
    <t>13.2</t>
  </si>
  <si>
    <t>Desagües exteriores</t>
  </si>
  <si>
    <t>Acondicionamiento de cámara de inspección, tapa LACHS, PRVF</t>
  </si>
  <si>
    <t xml:space="preserve">Construcción de Pileta de Patio 40x40 tapada, tapa LACHS, PRVF </t>
  </si>
  <si>
    <t>Bocas de desagüe 40x40 tapada, Tapa LACHS, PRVF</t>
  </si>
  <si>
    <t>Interceptor de grasas 80 litros de acero inoxidable, tapa de protección  LACHS PRVF de 60x60</t>
  </si>
  <si>
    <t>Circulaciones de Aire Secundarias, tubos de ventilaciones y rejas de aspiraciones</t>
  </si>
  <si>
    <t>Pruebas Hidraulicas</t>
  </si>
  <si>
    <t>Desagües internos</t>
  </si>
  <si>
    <t xml:space="preserve">Desagues de pileta de cocina </t>
  </si>
  <si>
    <t>Desagues secundarios y de piso en despensa</t>
  </si>
  <si>
    <t>Desagues secundarios y de piso en cocina</t>
  </si>
  <si>
    <t>2.02.5</t>
  </si>
  <si>
    <t>Limpieza y Mantenimiento de las Instalaciones durante y al finalizar las obras</t>
  </si>
  <si>
    <t>Sifones</t>
  </si>
  <si>
    <t>Sifones de Piletas Cocina Hechos en Obra c/piezas de PVC 50</t>
  </si>
  <si>
    <t>Rejillas de Piso de 10x10 de PVC blanco</t>
  </si>
  <si>
    <t>Distribución interna</t>
  </si>
  <si>
    <t>En Polipropileno termofusionado cocina</t>
  </si>
  <si>
    <t>En Polipropileno termofusionado despensa</t>
  </si>
  <si>
    <t>En Polipropileno termofusionado patio</t>
  </si>
  <si>
    <t>Tapas y Tapones de PPL para protección de terminales de distribuccion</t>
  </si>
  <si>
    <t>Pruebas Manometricas</t>
  </si>
  <si>
    <t>Griferias y canillas</t>
  </si>
  <si>
    <t>2.05.1</t>
  </si>
  <si>
    <t>2.05.2</t>
  </si>
  <si>
    <t>Mezcladoras de cocina de mesada, cierre tradicional, 1 por pileta FAS, DOCOL</t>
  </si>
  <si>
    <t>Canilla de Servicio en despensa</t>
  </si>
  <si>
    <t xml:space="preserve">Canilla de Patio </t>
  </si>
  <si>
    <t>2.05.3</t>
  </si>
  <si>
    <t>3.02.1</t>
  </si>
  <si>
    <t>3.02.2</t>
  </si>
  <si>
    <t>3.03.1</t>
  </si>
  <si>
    <t>3.03.2</t>
  </si>
  <si>
    <t>3.03.3</t>
  </si>
  <si>
    <t>4.04.1</t>
  </si>
  <si>
    <t>4.04.2</t>
  </si>
  <si>
    <t>4.04.3</t>
  </si>
  <si>
    <t>4.04.4</t>
  </si>
  <si>
    <t>4.04.5</t>
  </si>
  <si>
    <t>4.04.6</t>
  </si>
  <si>
    <t>4.04.7</t>
  </si>
  <si>
    <t>9.01.1</t>
  </si>
  <si>
    <t>Para cielorrasos antihongos</t>
  </si>
  <si>
    <t>9.02.1</t>
  </si>
  <si>
    <t>9.02.2</t>
  </si>
  <si>
    <t>Esmalte Sintético para herrería</t>
  </si>
  <si>
    <t xml:space="preserve">Esmalte satinado carpintería </t>
  </si>
  <si>
    <t>9.03.1</t>
  </si>
  <si>
    <t>9.03.2</t>
  </si>
  <si>
    <t>9.03.3</t>
  </si>
  <si>
    <t>9.03.4</t>
  </si>
  <si>
    <t xml:space="preserve">SUBTOTAL DE OBRAS (A + B + C ) </t>
  </si>
  <si>
    <t>a) En el subtotal (A+B+C) deben incluirse los honorarios de proyecto y dirección de obra, así como todos los gastos de administración y gestión del contrato de obra.</t>
  </si>
  <si>
    <r>
      <t xml:space="preserve">NOTAS: </t>
    </r>
    <r>
      <rPr>
        <sz val="12"/>
        <rFont val="Arial"/>
        <family val="2"/>
      </rPr>
      <t>se debe representar el avance de obra previsto en % y barras; las inversiones mensuales en $</t>
    </r>
  </si>
  <si>
    <t>b) (*) %- Es el porcentaje de incidencia del monto del rubro en el monto total de obras (ïtem D : A+B+C).</t>
  </si>
  <si>
    <t xml:space="preserve">Equipamiento de Cocina </t>
  </si>
  <si>
    <t>E 01</t>
  </si>
  <si>
    <t>6.02.3</t>
  </si>
  <si>
    <t>6.02.4</t>
  </si>
  <si>
    <t>6.02.5</t>
  </si>
  <si>
    <t>6.02.6</t>
  </si>
  <si>
    <t>6.02.7</t>
  </si>
  <si>
    <t>6.02.8</t>
  </si>
  <si>
    <t>6.02.9</t>
  </si>
  <si>
    <t>6.02.10</t>
  </si>
  <si>
    <t>6.02.11</t>
  </si>
  <si>
    <t>6.02.12</t>
  </si>
  <si>
    <t>6.02.13</t>
  </si>
  <si>
    <t>6.02.14</t>
  </si>
  <si>
    <t>6.02.15</t>
  </si>
  <si>
    <t>6.02.16</t>
  </si>
  <si>
    <t>6.02.17</t>
  </si>
  <si>
    <t>6.02.18</t>
  </si>
  <si>
    <t>6.02.2</t>
  </si>
  <si>
    <t>6.02.19</t>
  </si>
  <si>
    <t>6.02.20</t>
  </si>
  <si>
    <t>E 02</t>
  </si>
  <si>
    <t>E 03</t>
  </si>
  <si>
    <t>E 04</t>
  </si>
  <si>
    <t>E 05</t>
  </si>
  <si>
    <t>E 06</t>
  </si>
  <si>
    <t xml:space="preserve">E 07 </t>
  </si>
  <si>
    <t>E 08</t>
  </si>
  <si>
    <t>E 09</t>
  </si>
  <si>
    <t>E 10</t>
  </si>
  <si>
    <t>E 11</t>
  </si>
  <si>
    <t>E 12</t>
  </si>
  <si>
    <t>E 13</t>
  </si>
  <si>
    <t>E 14</t>
  </si>
  <si>
    <t>E 15</t>
  </si>
  <si>
    <t>E 16</t>
  </si>
  <si>
    <t xml:space="preserve">E 17 </t>
  </si>
  <si>
    <t>E 18</t>
  </si>
  <si>
    <t>E 19</t>
  </si>
  <si>
    <t>E 20</t>
  </si>
  <si>
    <t>6.01.2</t>
  </si>
  <si>
    <t>C02</t>
  </si>
  <si>
    <t>1.05</t>
  </si>
  <si>
    <t>Entrepuertas</t>
  </si>
  <si>
    <t xml:space="preserve">Suministro entrepuerta </t>
  </si>
  <si>
    <t>1.06</t>
  </si>
  <si>
    <t>Colocación de entrepuerta</t>
  </si>
  <si>
    <t>Entrepuerta</t>
  </si>
  <si>
    <t xml:space="preserve">Suministro de entrepurta </t>
  </si>
  <si>
    <t xml:space="preserve">Colocación de entrepuerta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</si>
</sst>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2" fillId="33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0" fillId="35" borderId="21" xfId="0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justify"/>
    </xf>
    <xf numFmtId="0" fontId="4" fillId="0" borderId="19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vertical="justify"/>
    </xf>
    <xf numFmtId="0" fontId="0" fillId="0" borderId="26" xfId="0" applyFont="1" applyBorder="1" applyAlignment="1">
      <alignment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vertical="center"/>
    </xf>
    <xf numFmtId="9" fontId="3" fillId="36" borderId="22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0" fontId="1" fillId="37" borderId="21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38" borderId="19" xfId="0" applyFont="1" applyFill="1" applyBorder="1" applyAlignment="1">
      <alignment horizontal="left" vertical="center"/>
    </xf>
    <xf numFmtId="0" fontId="0" fillId="38" borderId="14" xfId="0" applyFill="1" applyBorder="1" applyAlignment="1">
      <alignment vertical="center"/>
    </xf>
    <xf numFmtId="0" fontId="0" fillId="38" borderId="14" xfId="0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2" fillId="38" borderId="14" xfId="0" applyFont="1" applyFill="1" applyBorder="1" applyAlignment="1">
      <alignment horizontal="left" vertical="center"/>
    </xf>
    <xf numFmtId="2" fontId="0" fillId="0" borderId="12" xfId="0" applyNumberFormat="1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" fillId="34" borderId="21" xfId="0" applyFont="1" applyFill="1" applyBorder="1" applyAlignment="1">
      <alignment horizontal="left" vertical="center" wrapText="1"/>
    </xf>
    <xf numFmtId="2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2" fontId="2" fillId="38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0" fillId="38" borderId="25" xfId="0" applyFill="1" applyBorder="1" applyAlignment="1">
      <alignment vertical="center"/>
    </xf>
    <xf numFmtId="0" fontId="2" fillId="38" borderId="25" xfId="0" applyFont="1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0" borderId="14" xfId="0" applyBorder="1" applyAlignment="1">
      <alignment/>
    </xf>
    <xf numFmtId="2" fontId="2" fillId="38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" fillId="38" borderId="1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center" vertical="center"/>
    </xf>
    <xf numFmtId="4" fontId="0" fillId="35" borderId="28" xfId="0" applyNumberFormat="1" applyFill="1" applyBorder="1" applyAlignment="1">
      <alignment/>
    </xf>
    <xf numFmtId="4" fontId="0" fillId="38" borderId="14" xfId="0" applyNumberFormat="1" applyFill="1" applyBorder="1" applyAlignment="1">
      <alignment vertical="center"/>
    </xf>
    <xf numFmtId="4" fontId="2" fillId="38" borderId="20" xfId="0" applyNumberFormat="1" applyFont="1" applyFill="1" applyBorder="1" applyAlignment="1">
      <alignment vertical="center"/>
    </xf>
    <xf numFmtId="4" fontId="2" fillId="38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38" borderId="25" xfId="0" applyNumberFormat="1" applyFill="1" applyBorder="1" applyAlignment="1">
      <alignment vertical="center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/>
    </xf>
    <xf numFmtId="4" fontId="0" fillId="34" borderId="21" xfId="0" applyNumberForma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21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34" borderId="3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/>
    </xf>
    <xf numFmtId="4" fontId="3" fillId="36" borderId="21" xfId="0" applyNumberFormat="1" applyFont="1" applyFill="1" applyBorder="1" applyAlignment="1">
      <alignment vertical="center"/>
    </xf>
    <xf numFmtId="4" fontId="3" fillId="36" borderId="28" xfId="0" applyNumberFormat="1" applyFont="1" applyFill="1" applyBorder="1" applyAlignment="1">
      <alignment vertical="center"/>
    </xf>
    <xf numFmtId="4" fontId="3" fillId="36" borderId="3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5" borderId="19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38" borderId="2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13" xfId="0" applyBorder="1" applyAlignment="1">
      <alignment/>
    </xf>
    <xf numFmtId="0" fontId="0" fillId="38" borderId="19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0" xfId="0" applyFill="1" applyBorder="1" applyAlignment="1">
      <alignment/>
    </xf>
    <xf numFmtId="0" fontId="0" fillId="0" borderId="15" xfId="0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35" borderId="18" xfId="0" applyNumberFormat="1" applyFill="1" applyBorder="1" applyAlignment="1">
      <alignment/>
    </xf>
    <xf numFmtId="4" fontId="2" fillId="38" borderId="26" xfId="0" applyNumberFormat="1" applyFont="1" applyFill="1" applyBorder="1" applyAlignment="1">
      <alignment/>
    </xf>
    <xf numFmtId="4" fontId="2" fillId="38" borderId="16" xfId="0" applyNumberFormat="1" applyFont="1" applyFill="1" applyBorder="1" applyAlignment="1">
      <alignment/>
    </xf>
    <xf numFmtId="4" fontId="2" fillId="38" borderId="29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0" fontId="0" fillId="39" borderId="18" xfId="0" applyFill="1" applyBorder="1" applyAlignment="1">
      <alignment horizontal="center" vertical="center"/>
    </xf>
    <xf numFmtId="0" fontId="1" fillId="39" borderId="21" xfId="0" applyFont="1" applyFill="1" applyBorder="1" applyAlignment="1">
      <alignment horizontal="left" vertical="center"/>
    </xf>
    <xf numFmtId="0" fontId="1" fillId="39" borderId="21" xfId="0" applyFont="1" applyFill="1" applyBorder="1" applyAlignment="1">
      <alignment horizontal="center" vertical="center"/>
    </xf>
    <xf numFmtId="4" fontId="1" fillId="39" borderId="21" xfId="0" applyNumberFormat="1" applyFont="1" applyFill="1" applyBorder="1" applyAlignment="1">
      <alignment horizontal="center" vertical="center"/>
    </xf>
    <xf numFmtId="4" fontId="0" fillId="39" borderId="28" xfId="0" applyNumberFormat="1" applyFill="1" applyBorder="1" applyAlignment="1">
      <alignment/>
    </xf>
    <xf numFmtId="0" fontId="3" fillId="39" borderId="18" xfId="0" applyFont="1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8" xfId="0" applyFill="1" applyBorder="1" applyAlignment="1">
      <alignment/>
    </xf>
    <xf numFmtId="0" fontId="2" fillId="39" borderId="28" xfId="0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 vertical="center"/>
    </xf>
    <xf numFmtId="197" fontId="0" fillId="0" borderId="13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8" xfId="0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horizontal="right" vertical="center"/>
    </xf>
    <xf numFmtId="4" fontId="3" fillId="36" borderId="18" xfId="0" applyNumberFormat="1" applyFont="1" applyFill="1" applyBorder="1" applyAlignment="1">
      <alignment horizontal="justify" vertical="center"/>
    </xf>
    <xf numFmtId="4" fontId="3" fillId="36" borderId="22" xfId="0" applyNumberFormat="1" applyFont="1" applyFill="1" applyBorder="1" applyAlignment="1">
      <alignment vertical="center"/>
    </xf>
    <xf numFmtId="9" fontId="0" fillId="0" borderId="12" xfId="54" applyFont="1" applyBorder="1" applyAlignment="1">
      <alignment/>
    </xf>
    <xf numFmtId="4" fontId="3" fillId="0" borderId="0" xfId="0" applyNumberFormat="1" applyFont="1" applyFill="1" applyAlignment="1">
      <alignment/>
    </xf>
    <xf numFmtId="0" fontId="2" fillId="38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9" xfId="0" applyFont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0" fillId="40" borderId="20" xfId="0" applyFill="1" applyBorder="1" applyAlignment="1">
      <alignment/>
    </xf>
    <xf numFmtId="4" fontId="0" fillId="0" borderId="16" xfId="0" applyNumberFormat="1" applyBorder="1" applyAlignment="1">
      <alignment vertical="center"/>
    </xf>
    <xf numFmtId="197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vertical="top"/>
    </xf>
    <xf numFmtId="4" fontId="50" fillId="0" borderId="21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 vertical="center"/>
    </xf>
    <xf numFmtId="0" fontId="3" fillId="38" borderId="27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vertical="center"/>
    </xf>
    <xf numFmtId="9" fontId="3" fillId="38" borderId="21" xfId="0" applyNumberFormat="1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4" fontId="3" fillId="38" borderId="21" xfId="0" applyNumberFormat="1" applyFont="1" applyFill="1" applyBorder="1" applyAlignment="1">
      <alignment vertical="center"/>
    </xf>
    <xf numFmtId="4" fontId="3" fillId="38" borderId="21" xfId="0" applyNumberFormat="1" applyFont="1" applyFill="1" applyBorder="1" applyAlignment="1">
      <alignment/>
    </xf>
    <xf numFmtId="4" fontId="3" fillId="38" borderId="28" xfId="0" applyNumberFormat="1" applyFont="1" applyFill="1" applyBorder="1" applyAlignment="1">
      <alignment vertical="center"/>
    </xf>
    <xf numFmtId="0" fontId="50" fillId="38" borderId="18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left" vertical="center"/>
    </xf>
    <xf numFmtId="0" fontId="51" fillId="38" borderId="21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4" fontId="51" fillId="38" borderId="21" xfId="0" applyNumberFormat="1" applyFont="1" applyFill="1" applyBorder="1" applyAlignment="1">
      <alignment horizontal="center" vertical="center"/>
    </xf>
    <xf numFmtId="4" fontId="50" fillId="38" borderId="21" xfId="0" applyNumberFormat="1" applyFont="1" applyFill="1" applyBorder="1" applyAlignment="1">
      <alignment/>
    </xf>
    <xf numFmtId="4" fontId="3" fillId="38" borderId="18" xfId="0" applyNumberFormat="1" applyFont="1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4" fontId="0" fillId="34" borderId="31" xfId="0" applyNumberFormat="1" applyFont="1" applyFill="1" applyBorder="1" applyAlignment="1">
      <alignment horizontal="center" wrapText="1"/>
    </xf>
    <xf numFmtId="4" fontId="0" fillId="34" borderId="38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4" borderId="34" xfId="0" applyNumberFormat="1" applyFont="1" applyFill="1" applyBorder="1" applyAlignment="1">
      <alignment horizontal="center" wrapText="1"/>
    </xf>
    <xf numFmtId="4" fontId="0" fillId="34" borderId="39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4" fontId="3" fillId="38" borderId="27" xfId="0" applyNumberFormat="1" applyFont="1" applyFill="1" applyBorder="1" applyAlignment="1">
      <alignment/>
    </xf>
    <xf numFmtId="4" fontId="0" fillId="38" borderId="22" xfId="0" applyNumberFormat="1" applyFill="1" applyBorder="1" applyAlignment="1">
      <alignment/>
    </xf>
    <xf numFmtId="0" fontId="1" fillId="38" borderId="18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4" fontId="1" fillId="38" borderId="21" xfId="0" applyNumberFormat="1" applyFont="1" applyFill="1" applyBorder="1" applyAlignment="1">
      <alignment/>
    </xf>
    <xf numFmtId="4" fontId="1" fillId="38" borderId="28" xfId="0" applyNumberFormat="1" applyFont="1" applyFill="1" applyBorder="1" applyAlignment="1">
      <alignment/>
    </xf>
    <xf numFmtId="0" fontId="2" fillId="38" borderId="18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vertical="center"/>
    </xf>
    <xf numFmtId="0" fontId="2" fillId="38" borderId="2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8" borderId="21" xfId="0" applyFont="1" applyFill="1" applyBorder="1" applyAlignment="1">
      <alignment vertical="center"/>
    </xf>
    <xf numFmtId="0" fontId="3" fillId="38" borderId="28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2" fillId="41" borderId="0" xfId="0" applyNumberFormat="1" applyFont="1" applyFill="1" applyBorder="1" applyAlignment="1">
      <alignment horizontal="right" vertical="center"/>
    </xf>
    <xf numFmtId="4" fontId="3" fillId="41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4" fontId="2" fillId="38" borderId="20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 horizontal="right" vertical="center"/>
    </xf>
    <xf numFmtId="4" fontId="0" fillId="35" borderId="43" xfId="0" applyNumberFormat="1" applyFill="1" applyBorder="1" applyAlignment="1">
      <alignment/>
    </xf>
    <xf numFmtId="4" fontId="3" fillId="0" borderId="0" xfId="0" applyNumberFormat="1" applyFont="1" applyFill="1" applyAlignment="1">
      <alignment vertical="top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justify"/>
    </xf>
    <xf numFmtId="0" fontId="6" fillId="34" borderId="10" xfId="0" applyFont="1" applyFill="1" applyBorder="1" applyAlignment="1">
      <alignment horizontal="center" vertical="justify"/>
    </xf>
    <xf numFmtId="0" fontId="6" fillId="34" borderId="39" xfId="0" applyFont="1" applyFill="1" applyBorder="1" applyAlignment="1">
      <alignment horizontal="center" vertical="justify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0" fontId="2" fillId="38" borderId="14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48" xfId="0" applyNumberFormat="1" applyFont="1" applyFill="1" applyBorder="1" applyAlignment="1">
      <alignment horizontal="center" vertical="center" wrapText="1"/>
    </xf>
    <xf numFmtId="4" fontId="2" fillId="34" borderId="49" xfId="0" applyNumberFormat="1" applyFont="1" applyFill="1" applyBorder="1" applyAlignment="1">
      <alignment horizontal="center" vertical="center" wrapText="1"/>
    </xf>
    <xf numFmtId="4" fontId="2" fillId="34" borderId="4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5</xdr:row>
      <xdr:rowOff>66675</xdr:rowOff>
    </xdr:from>
    <xdr:to>
      <xdr:col>17</xdr:col>
      <xdr:colOff>1304925</xdr:colOff>
      <xdr:row>12</xdr:row>
      <xdr:rowOff>104775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971550"/>
          <a:ext cx="2486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695325</xdr:colOff>
      <xdr:row>5</xdr:row>
      <xdr:rowOff>114300</xdr:rowOff>
    </xdr:from>
    <xdr:to>
      <xdr:col>18</xdr:col>
      <xdr:colOff>762000</xdr:colOff>
      <xdr:row>12</xdr:row>
      <xdr:rowOff>76200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52525"/>
          <a:ext cx="2705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zoomScale="70" zoomScaleNormal="70" workbookViewId="0" topLeftCell="A1">
      <selection activeCell="A220" sqref="A1:R220"/>
    </sheetView>
  </sheetViews>
  <sheetFormatPr defaultColWidth="11.421875" defaultRowHeight="12.75"/>
  <cols>
    <col min="1" max="1" width="2.28125" style="0" customWidth="1"/>
    <col min="2" max="2" width="9.421875" style="17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134" customWidth="1"/>
    <col min="10" max="10" width="11.421875" style="134" customWidth="1"/>
    <col min="11" max="11" width="12.140625" style="134" customWidth="1"/>
    <col min="12" max="12" width="2.00390625" style="134" customWidth="1"/>
    <col min="13" max="13" width="12.7109375" style="134" customWidth="1"/>
    <col min="14" max="14" width="1.7109375" style="232" customWidth="1"/>
    <col min="15" max="15" width="3.8515625" style="232" hidden="1" customWidth="1"/>
    <col min="16" max="16" width="18.00390625" style="232" hidden="1" customWidth="1"/>
    <col min="17" max="17" width="21.140625" style="134" customWidth="1"/>
    <col min="18" max="18" width="22.57421875" style="134" customWidth="1"/>
  </cols>
  <sheetData>
    <row r="1" spans="1:18" ht="12.75">
      <c r="A1" s="24"/>
      <c r="B1" s="348"/>
      <c r="C1" s="24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/>
    </row>
    <row r="2" spans="1:18" ht="20.25">
      <c r="A2" s="24"/>
      <c r="B2" s="348"/>
      <c r="C2" s="24"/>
      <c r="D2" s="346"/>
      <c r="E2" s="352" t="s">
        <v>254</v>
      </c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/>
    </row>
    <row r="3" spans="1:18" ht="12.75">
      <c r="A3" s="24"/>
      <c r="B3" s="348"/>
      <c r="C3" s="2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/>
      <c r="P3"/>
      <c r="Q3"/>
      <c r="R3"/>
    </row>
    <row r="4" spans="1:18" ht="12.75">
      <c r="A4" s="24"/>
      <c r="B4" s="353"/>
      <c r="C4" s="171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171"/>
      <c r="O4" s="171"/>
      <c r="P4" s="171"/>
      <c r="Q4" s="171"/>
      <c r="R4" s="171"/>
    </row>
    <row r="5" spans="1:18" ht="12.75">
      <c r="A5" s="24"/>
      <c r="B5" s="348"/>
      <c r="C5" s="24"/>
      <c r="D5" s="346"/>
      <c r="E5" s="346"/>
      <c r="F5" s="346"/>
      <c r="G5" s="346"/>
      <c r="H5" s="346"/>
      <c r="I5" s="346"/>
      <c r="J5" s="346"/>
      <c r="K5" s="346"/>
      <c r="L5" s="346"/>
      <c r="M5" s="346"/>
      <c r="N5"/>
      <c r="O5"/>
      <c r="P5"/>
      <c r="Q5"/>
      <c r="R5"/>
    </row>
    <row r="6" spans="1:18" ht="12.75">
      <c r="A6" s="24"/>
      <c r="B6" s="348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/>
      <c r="O6"/>
      <c r="P6"/>
      <c r="Q6"/>
      <c r="R6"/>
    </row>
    <row r="7" spans="1:18" ht="12.75">
      <c r="A7" s="348"/>
      <c r="B7" s="348" t="s">
        <v>223</v>
      </c>
      <c r="C7" s="346"/>
      <c r="D7" s="346" t="s">
        <v>262</v>
      </c>
      <c r="E7" s="346"/>
      <c r="F7" s="346"/>
      <c r="G7" s="346"/>
      <c r="H7" s="346"/>
      <c r="I7" s="346"/>
      <c r="J7" s="346"/>
      <c r="K7" s="346"/>
      <c r="L7" s="346"/>
      <c r="M7" s="346"/>
      <c r="N7"/>
      <c r="O7"/>
      <c r="P7"/>
      <c r="Q7"/>
      <c r="R7"/>
    </row>
    <row r="8" spans="1:18" ht="12.75">
      <c r="A8" s="348"/>
      <c r="B8" s="348" t="s">
        <v>222</v>
      </c>
      <c r="C8" s="346"/>
      <c r="D8" s="346" t="s">
        <v>255</v>
      </c>
      <c r="E8" s="346"/>
      <c r="F8" s="346"/>
      <c r="G8" s="346"/>
      <c r="H8" s="346"/>
      <c r="I8" s="346"/>
      <c r="J8" s="346"/>
      <c r="K8" s="346"/>
      <c r="L8" s="346"/>
      <c r="M8" s="346"/>
      <c r="N8"/>
      <c r="O8"/>
      <c r="P8"/>
      <c r="Q8"/>
      <c r="R8"/>
    </row>
    <row r="9" spans="1:18" ht="12.75">
      <c r="A9" s="348"/>
      <c r="B9" s="348" t="s">
        <v>224</v>
      </c>
      <c r="C9" s="346"/>
      <c r="D9" s="346" t="s">
        <v>263</v>
      </c>
      <c r="E9" s="346"/>
      <c r="F9" s="346"/>
      <c r="G9" s="346"/>
      <c r="H9" s="346"/>
      <c r="I9" s="346"/>
      <c r="J9" s="346"/>
      <c r="K9" s="346"/>
      <c r="L9" s="346"/>
      <c r="M9" s="346"/>
      <c r="N9"/>
      <c r="O9"/>
      <c r="P9"/>
      <c r="Q9"/>
      <c r="R9"/>
    </row>
    <row r="10" spans="1:18" ht="12.75">
      <c r="A10" s="348"/>
      <c r="B10" s="348" t="s">
        <v>225</v>
      </c>
      <c r="C10" s="346"/>
      <c r="D10" s="346" t="s">
        <v>264</v>
      </c>
      <c r="E10" s="346"/>
      <c r="F10" s="346"/>
      <c r="G10" s="346"/>
      <c r="H10" s="346"/>
      <c r="I10" s="346"/>
      <c r="J10" s="346"/>
      <c r="K10" s="346"/>
      <c r="L10" s="346"/>
      <c r="M10" s="346"/>
      <c r="N10"/>
      <c r="O10"/>
      <c r="P10"/>
      <c r="Q10"/>
      <c r="R10"/>
    </row>
    <row r="11" spans="1:18" ht="12.75">
      <c r="A11" s="347"/>
      <c r="B11" s="348" t="s">
        <v>226</v>
      </c>
      <c r="C11" s="346"/>
      <c r="D11" s="346" t="s">
        <v>265</v>
      </c>
      <c r="E11" s="346"/>
      <c r="F11" s="346"/>
      <c r="G11" s="346"/>
      <c r="H11" s="346"/>
      <c r="I11" s="346"/>
      <c r="J11" s="346"/>
      <c r="K11" s="346"/>
      <c r="L11" s="346"/>
      <c r="M11" s="346"/>
      <c r="N11"/>
      <c r="O11"/>
      <c r="P11"/>
      <c r="Q11"/>
      <c r="R11"/>
    </row>
    <row r="12" spans="1:18" ht="12.75">
      <c r="A12" s="347"/>
      <c r="B12" s="354" t="s">
        <v>256</v>
      </c>
      <c r="C12" s="346"/>
      <c r="D12" s="346" t="s">
        <v>257</v>
      </c>
      <c r="E12" s="346"/>
      <c r="F12" s="346"/>
      <c r="G12" s="346"/>
      <c r="H12" s="346"/>
      <c r="I12" s="346"/>
      <c r="J12" s="346"/>
      <c r="K12" s="346"/>
      <c r="L12" s="346"/>
      <c r="M12" s="346"/>
      <c r="N12"/>
      <c r="O12"/>
      <c r="P12"/>
      <c r="Q12"/>
      <c r="R12"/>
    </row>
    <row r="13" spans="1:18" ht="12.75">
      <c r="A13" s="347"/>
      <c r="B13" s="354" t="s">
        <v>258</v>
      </c>
      <c r="C13" s="346"/>
      <c r="D13" s="346" t="s">
        <v>259</v>
      </c>
      <c r="E13" s="346"/>
      <c r="F13" s="346"/>
      <c r="G13" s="346"/>
      <c r="H13" s="346"/>
      <c r="I13" s="346"/>
      <c r="J13" s="346"/>
      <c r="K13" s="346"/>
      <c r="L13" s="346"/>
      <c r="M13" s="346"/>
      <c r="N13"/>
      <c r="O13"/>
      <c r="P13"/>
      <c r="Q13"/>
      <c r="R13"/>
    </row>
    <row r="14" spans="1:18" ht="12.75">
      <c r="A14" s="347"/>
      <c r="B14" s="354" t="s">
        <v>260</v>
      </c>
      <c r="C14" s="346"/>
      <c r="D14" s="346" t="s">
        <v>261</v>
      </c>
      <c r="E14" s="346"/>
      <c r="F14" s="346"/>
      <c r="G14" s="346"/>
      <c r="H14" s="346"/>
      <c r="I14" s="346"/>
      <c r="J14" s="346"/>
      <c r="K14" s="346"/>
      <c r="L14" s="346"/>
      <c r="M14" s="346"/>
      <c r="N14"/>
      <c r="O14"/>
      <c r="P14"/>
      <c r="Q14"/>
      <c r="R14"/>
    </row>
    <row r="15" spans="1:18" ht="13.5" thickBot="1">
      <c r="A15" s="347"/>
      <c r="B15" s="2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/>
      <c r="O15"/>
      <c r="P15"/>
      <c r="Q15"/>
      <c r="R15"/>
    </row>
    <row r="16" spans="1:18" ht="24.75" customHeight="1" thickBot="1">
      <c r="A16" s="1"/>
      <c r="B16" s="312"/>
      <c r="C16" s="313" t="s">
        <v>210</v>
      </c>
      <c r="D16" s="314"/>
      <c r="E16" s="315"/>
      <c r="F16" s="314"/>
      <c r="G16" s="314"/>
      <c r="H16" s="316"/>
      <c r="I16" s="316"/>
      <c r="J16" s="315" t="s">
        <v>211</v>
      </c>
      <c r="K16" s="316"/>
      <c r="L16" s="316"/>
      <c r="M16" s="317"/>
      <c r="N16" s="317"/>
      <c r="O16" s="295"/>
      <c r="P16" s="295"/>
      <c r="Q16" s="309"/>
      <c r="R16" s="311"/>
    </row>
    <row r="17" spans="1:12" ht="3.75" customHeight="1" thickBot="1">
      <c r="A17" s="1"/>
      <c r="B17" s="3"/>
      <c r="C17" s="2"/>
      <c r="D17" s="1"/>
      <c r="E17" s="1"/>
      <c r="F17" s="3"/>
      <c r="G17" s="1"/>
      <c r="H17" s="133"/>
      <c r="I17" s="133"/>
      <c r="J17" s="133"/>
      <c r="K17" s="133"/>
      <c r="L17" s="133"/>
    </row>
    <row r="18" spans="1:18" ht="33.75" customHeight="1" thickBot="1">
      <c r="A18" s="1"/>
      <c r="B18" s="242"/>
      <c r="C18" s="243" t="s">
        <v>173</v>
      </c>
      <c r="D18" s="244"/>
      <c r="E18" s="244"/>
      <c r="F18" s="244"/>
      <c r="G18" s="244"/>
      <c r="H18" s="245"/>
      <c r="I18" s="245"/>
      <c r="J18" s="245"/>
      <c r="K18" s="245"/>
      <c r="L18" s="245"/>
      <c r="M18" s="246"/>
      <c r="N18" s="339"/>
      <c r="O18" s="233"/>
      <c r="P18" s="233"/>
      <c r="Q18" s="381" t="s">
        <v>213</v>
      </c>
      <c r="R18" s="382"/>
    </row>
    <row r="19" spans="1:14" ht="18.75" thickBot="1">
      <c r="A19" s="1"/>
      <c r="B19" s="3"/>
      <c r="C19" s="2"/>
      <c r="D19" s="1"/>
      <c r="E19" s="1"/>
      <c r="F19" s="3"/>
      <c r="G19" s="1"/>
      <c r="H19" s="133"/>
      <c r="I19" s="133"/>
      <c r="J19" s="133"/>
      <c r="K19" s="133"/>
      <c r="L19" s="135"/>
      <c r="N19" s="340"/>
    </row>
    <row r="20" spans="1:18" ht="15" customHeight="1">
      <c r="A20" s="1"/>
      <c r="B20" s="369" t="s">
        <v>0</v>
      </c>
      <c r="C20" s="372" t="s">
        <v>1</v>
      </c>
      <c r="D20" s="375" t="s">
        <v>2</v>
      </c>
      <c r="E20" s="363" t="s">
        <v>221</v>
      </c>
      <c r="F20" s="378" t="s">
        <v>3</v>
      </c>
      <c r="G20" s="392" t="s">
        <v>4</v>
      </c>
      <c r="H20" s="360" t="s">
        <v>5</v>
      </c>
      <c r="I20" s="360" t="s">
        <v>61</v>
      </c>
      <c r="J20" s="360" t="s">
        <v>62</v>
      </c>
      <c r="K20" s="389" t="s">
        <v>63</v>
      </c>
      <c r="L20" s="135"/>
      <c r="M20" s="386" t="s">
        <v>60</v>
      </c>
      <c r="N20" s="341"/>
      <c r="O20" s="260"/>
      <c r="P20" s="260"/>
      <c r="Q20" s="320"/>
      <c r="R20" s="321"/>
    </row>
    <row r="21" spans="1:18" ht="15" customHeight="1">
      <c r="A21" s="1"/>
      <c r="B21" s="370"/>
      <c r="C21" s="373"/>
      <c r="D21" s="376"/>
      <c r="E21" s="364"/>
      <c r="F21" s="379"/>
      <c r="G21" s="393"/>
      <c r="H21" s="361"/>
      <c r="I21" s="361"/>
      <c r="J21" s="361"/>
      <c r="K21" s="390"/>
      <c r="L21" s="135"/>
      <c r="M21" s="387"/>
      <c r="N21" s="341"/>
      <c r="O21" s="260"/>
      <c r="P21" s="260"/>
      <c r="Q21" s="322"/>
      <c r="R21" s="323"/>
    </row>
    <row r="22" spans="1:18" ht="21" customHeight="1" thickBot="1">
      <c r="A22" s="1"/>
      <c r="B22" s="371"/>
      <c r="C22" s="374"/>
      <c r="D22" s="377"/>
      <c r="E22" s="365"/>
      <c r="F22" s="380"/>
      <c r="G22" s="394"/>
      <c r="H22" s="362"/>
      <c r="I22" s="362"/>
      <c r="J22" s="362"/>
      <c r="K22" s="391"/>
      <c r="L22" s="135"/>
      <c r="M22" s="388"/>
      <c r="N22" s="341"/>
      <c r="O22" s="260"/>
      <c r="P22" s="260"/>
      <c r="Q22" s="324" t="s">
        <v>171</v>
      </c>
      <c r="R22" s="325" t="s">
        <v>172</v>
      </c>
    </row>
    <row r="23" spans="1:14" ht="15" customHeight="1" thickBot="1">
      <c r="A23" s="1"/>
      <c r="B23" s="5"/>
      <c r="C23" s="6"/>
      <c r="D23" s="5"/>
      <c r="E23" s="5"/>
      <c r="F23" s="5"/>
      <c r="G23" s="5"/>
      <c r="H23" s="136"/>
      <c r="I23" s="136"/>
      <c r="J23" s="136"/>
      <c r="K23" s="136"/>
      <c r="N23" s="340"/>
    </row>
    <row r="24" spans="1:18" ht="15" customHeight="1" thickBot="1">
      <c r="A24" s="1"/>
      <c r="B24" s="40" t="s">
        <v>6</v>
      </c>
      <c r="C24" s="90" t="s">
        <v>7</v>
      </c>
      <c r="D24" s="89"/>
      <c r="E24" s="89"/>
      <c r="F24" s="89"/>
      <c r="G24" s="89"/>
      <c r="H24" s="137"/>
      <c r="I24" s="137"/>
      <c r="J24" s="137"/>
      <c r="K24" s="137"/>
      <c r="L24" s="138"/>
      <c r="M24" s="139"/>
      <c r="N24" s="339"/>
      <c r="O24" s="233"/>
      <c r="P24" s="233"/>
      <c r="Q24" s="237"/>
      <c r="R24" s="139"/>
    </row>
    <row r="25" spans="1:14" ht="15" customHeight="1">
      <c r="A25" s="7"/>
      <c r="B25" s="96"/>
      <c r="C25" s="6"/>
      <c r="D25" s="5"/>
      <c r="E25" s="5"/>
      <c r="F25" s="5"/>
      <c r="G25" s="5"/>
      <c r="H25" s="136"/>
      <c r="I25" s="136"/>
      <c r="J25" s="136"/>
      <c r="K25" s="136"/>
      <c r="L25" s="135"/>
      <c r="N25" s="340"/>
    </row>
    <row r="26" spans="1:18" ht="15" customHeight="1">
      <c r="A26" s="1"/>
      <c r="B26" s="97" t="s">
        <v>46</v>
      </c>
      <c r="C26" s="99" t="s">
        <v>9</v>
      </c>
      <c r="D26" s="102"/>
      <c r="E26" s="100"/>
      <c r="F26" s="101"/>
      <c r="G26" s="101"/>
      <c r="H26" s="140"/>
      <c r="I26" s="140"/>
      <c r="J26" s="140"/>
      <c r="K26" s="141">
        <f>SUM(J27:J29)</f>
        <v>0</v>
      </c>
      <c r="L26" s="135"/>
      <c r="M26" s="142">
        <f>SUM(M27:M29)</f>
        <v>0</v>
      </c>
      <c r="N26" s="342"/>
      <c r="O26" s="234"/>
      <c r="P26" s="234"/>
      <c r="Q26" s="238"/>
      <c r="R26" s="355"/>
    </row>
    <row r="27" spans="1:18" ht="15" customHeight="1">
      <c r="A27" s="1"/>
      <c r="B27" s="104" t="s">
        <v>46</v>
      </c>
      <c r="C27" s="13"/>
      <c r="D27" s="76" t="s">
        <v>10</v>
      </c>
      <c r="E27" s="62"/>
      <c r="F27" s="75"/>
      <c r="G27" s="30" t="s">
        <v>11</v>
      </c>
      <c r="H27" s="143"/>
      <c r="I27" s="143"/>
      <c r="J27" s="143">
        <f>SUM(H27*I27)</f>
        <v>0</v>
      </c>
      <c r="K27" s="144"/>
      <c r="L27" s="135"/>
      <c r="M27" s="145"/>
      <c r="N27" s="339"/>
      <c r="O27" s="233"/>
      <c r="P27" s="233"/>
      <c r="Q27" s="264"/>
      <c r="R27" s="145"/>
    </row>
    <row r="28" spans="1:18" ht="15" customHeight="1">
      <c r="A28" s="1"/>
      <c r="B28" s="104" t="s">
        <v>36</v>
      </c>
      <c r="C28" s="13"/>
      <c r="D28" s="48" t="s">
        <v>71</v>
      </c>
      <c r="E28" s="63"/>
      <c r="F28" s="72"/>
      <c r="G28" s="38" t="s">
        <v>11</v>
      </c>
      <c r="H28" s="146"/>
      <c r="I28" s="146"/>
      <c r="J28" s="146">
        <f>SUM(H28*I28)</f>
        <v>0</v>
      </c>
      <c r="K28" s="147"/>
      <c r="L28" s="135"/>
      <c r="M28" s="145"/>
      <c r="N28" s="339"/>
      <c r="O28" s="233"/>
      <c r="P28" s="233"/>
      <c r="Q28" s="145"/>
      <c r="R28" s="145"/>
    </row>
    <row r="29" spans="1:18" ht="15" customHeight="1">
      <c r="A29" s="1"/>
      <c r="B29" s="104" t="s">
        <v>37</v>
      </c>
      <c r="C29" s="13"/>
      <c r="D29" s="44" t="s">
        <v>12</v>
      </c>
      <c r="E29" s="45"/>
      <c r="F29" s="72"/>
      <c r="G29" s="28">
        <v>1</v>
      </c>
      <c r="H29" s="146"/>
      <c r="I29" s="146"/>
      <c r="J29" s="146">
        <f>SUM(H29*I29)</f>
        <v>0</v>
      </c>
      <c r="K29" s="147"/>
      <c r="L29" s="135"/>
      <c r="M29" s="145"/>
      <c r="N29" s="339"/>
      <c r="O29" s="233"/>
      <c r="P29" s="233"/>
      <c r="Q29" s="145"/>
      <c r="R29" s="145"/>
    </row>
    <row r="30" spans="1:18" ht="15" customHeight="1">
      <c r="A30" s="1"/>
      <c r="B30" s="97" t="s">
        <v>47</v>
      </c>
      <c r="C30" s="99" t="s">
        <v>50</v>
      </c>
      <c r="D30" s="100"/>
      <c r="E30" s="100"/>
      <c r="F30" s="101"/>
      <c r="G30" s="101"/>
      <c r="H30" s="140"/>
      <c r="I30" s="140"/>
      <c r="J30" s="140"/>
      <c r="K30" s="141">
        <f>SUM(J31:J37)</f>
        <v>0</v>
      </c>
      <c r="L30" s="135"/>
      <c r="M30" s="142">
        <f>SUM(M31:M37)</f>
        <v>0</v>
      </c>
      <c r="N30" s="342"/>
      <c r="O30" s="234"/>
      <c r="P30" s="234"/>
      <c r="Q30" s="240"/>
      <c r="R30" s="355"/>
    </row>
    <row r="31" spans="1:18" ht="15" customHeight="1">
      <c r="A31" s="1"/>
      <c r="B31" s="104" t="s">
        <v>48</v>
      </c>
      <c r="C31" s="13"/>
      <c r="D31" s="76" t="s">
        <v>51</v>
      </c>
      <c r="E31" s="62"/>
      <c r="F31" s="75"/>
      <c r="G31" s="30" t="s">
        <v>13</v>
      </c>
      <c r="H31" s="143"/>
      <c r="I31" s="143"/>
      <c r="J31" s="143">
        <f aca="true" t="shared" si="0" ref="J31:J37">SUM(H31*I31)</f>
        <v>0</v>
      </c>
      <c r="K31" s="144"/>
      <c r="L31" s="135"/>
      <c r="M31" s="145"/>
      <c r="N31" s="339"/>
      <c r="O31" s="233"/>
      <c r="P31" s="233"/>
      <c r="Q31" s="145"/>
      <c r="R31" s="145"/>
    </row>
    <row r="32" spans="1:18" ht="15" customHeight="1">
      <c r="A32" s="27"/>
      <c r="B32" s="104" t="s">
        <v>139</v>
      </c>
      <c r="C32" s="13"/>
      <c r="D32" s="48" t="s">
        <v>273</v>
      </c>
      <c r="E32" s="45"/>
      <c r="F32" s="72"/>
      <c r="G32" s="28" t="s">
        <v>16</v>
      </c>
      <c r="H32" s="146"/>
      <c r="I32" s="146"/>
      <c r="J32" s="146">
        <f t="shared" si="0"/>
        <v>0</v>
      </c>
      <c r="K32" s="147"/>
      <c r="L32" s="135"/>
      <c r="M32" s="145"/>
      <c r="N32" s="339"/>
      <c r="O32" s="233"/>
      <c r="P32" s="233"/>
      <c r="Q32" s="145"/>
      <c r="R32" s="145"/>
    </row>
    <row r="33" spans="1:18" ht="15" customHeight="1">
      <c r="A33" s="27"/>
      <c r="B33" s="104" t="s">
        <v>140</v>
      </c>
      <c r="C33" s="13"/>
      <c r="D33" s="44" t="s">
        <v>52</v>
      </c>
      <c r="E33" s="45"/>
      <c r="F33" s="72"/>
      <c r="G33" s="28" t="s">
        <v>16</v>
      </c>
      <c r="H33" s="146"/>
      <c r="I33" s="146"/>
      <c r="J33" s="146">
        <f t="shared" si="0"/>
        <v>0</v>
      </c>
      <c r="K33" s="147"/>
      <c r="L33" s="135"/>
      <c r="M33" s="145"/>
      <c r="N33" s="339"/>
      <c r="O33" s="233"/>
      <c r="P33" s="233"/>
      <c r="Q33" s="145"/>
      <c r="R33" s="145"/>
    </row>
    <row r="34" spans="1:18" ht="15" customHeight="1">
      <c r="A34" s="27"/>
      <c r="B34" s="104" t="s">
        <v>141</v>
      </c>
      <c r="C34" s="13"/>
      <c r="D34" s="44" t="s">
        <v>54</v>
      </c>
      <c r="E34" s="45"/>
      <c r="F34" s="72"/>
      <c r="G34" s="28" t="s">
        <v>16</v>
      </c>
      <c r="H34" s="146"/>
      <c r="I34" s="146"/>
      <c r="J34" s="146">
        <f t="shared" si="0"/>
        <v>0</v>
      </c>
      <c r="K34" s="147"/>
      <c r="L34" s="135"/>
      <c r="M34" s="145"/>
      <c r="N34" s="339"/>
      <c r="O34" s="233"/>
      <c r="P34" s="233"/>
      <c r="Q34" s="145"/>
      <c r="R34" s="145"/>
    </row>
    <row r="35" spans="1:18" ht="15" customHeight="1">
      <c r="A35" s="27"/>
      <c r="B35" s="104" t="s">
        <v>142</v>
      </c>
      <c r="C35" s="13"/>
      <c r="D35" s="82" t="s">
        <v>272</v>
      </c>
      <c r="E35" s="74"/>
      <c r="F35" s="77"/>
      <c r="G35" s="28" t="s">
        <v>16</v>
      </c>
      <c r="H35" s="144"/>
      <c r="I35" s="144"/>
      <c r="J35" s="146">
        <f t="shared" si="0"/>
        <v>0</v>
      </c>
      <c r="K35" s="147"/>
      <c r="L35" s="135"/>
      <c r="M35" s="145"/>
      <c r="N35" s="339"/>
      <c r="O35" s="233"/>
      <c r="P35" s="233"/>
      <c r="Q35" s="145"/>
      <c r="R35" s="145"/>
    </row>
    <row r="36" spans="1:18" ht="15" customHeight="1">
      <c r="A36" s="27"/>
      <c r="B36" s="104" t="s">
        <v>274</v>
      </c>
      <c r="C36" s="13"/>
      <c r="D36" s="82" t="s">
        <v>275</v>
      </c>
      <c r="E36" s="74"/>
      <c r="F36" s="77"/>
      <c r="G36" s="28" t="s">
        <v>16</v>
      </c>
      <c r="H36" s="144"/>
      <c r="I36" s="144"/>
      <c r="J36" s="146">
        <f t="shared" si="0"/>
        <v>0</v>
      </c>
      <c r="K36" s="147"/>
      <c r="L36" s="135"/>
      <c r="M36" s="145"/>
      <c r="N36" s="339"/>
      <c r="O36" s="233"/>
      <c r="P36" s="233"/>
      <c r="Q36" s="145"/>
      <c r="R36" s="145"/>
    </row>
    <row r="37" spans="1:18" ht="15" customHeight="1">
      <c r="A37" s="27"/>
      <c r="B37" s="104" t="s">
        <v>276</v>
      </c>
      <c r="C37" s="13"/>
      <c r="D37" s="82" t="s">
        <v>277</v>
      </c>
      <c r="E37" s="74"/>
      <c r="F37" s="77"/>
      <c r="G37" s="34" t="s">
        <v>16</v>
      </c>
      <c r="H37" s="144"/>
      <c r="I37" s="144"/>
      <c r="J37" s="144">
        <f t="shared" si="0"/>
        <v>0</v>
      </c>
      <c r="K37" s="147"/>
      <c r="L37" s="135"/>
      <c r="M37" s="145"/>
      <c r="N37" s="339"/>
      <c r="O37" s="233"/>
      <c r="P37" s="233"/>
      <c r="Q37" s="145"/>
      <c r="R37" s="145"/>
    </row>
    <row r="38" spans="1:18" ht="15" customHeight="1">
      <c r="A38" s="1"/>
      <c r="B38" s="97" t="s">
        <v>143</v>
      </c>
      <c r="C38" s="103" t="s">
        <v>15</v>
      </c>
      <c r="D38" s="100"/>
      <c r="E38" s="100"/>
      <c r="F38" s="101"/>
      <c r="G38" s="101"/>
      <c r="H38" s="140"/>
      <c r="I38" s="140"/>
      <c r="J38" s="140"/>
      <c r="K38" s="141">
        <f>SUM(J39:J39)</f>
        <v>0</v>
      </c>
      <c r="L38" s="135"/>
      <c r="M38" s="142">
        <f>SUM(M39:M39)</f>
        <v>0</v>
      </c>
      <c r="N38" s="342"/>
      <c r="O38" s="234"/>
      <c r="P38" s="234"/>
      <c r="Q38" s="240"/>
      <c r="R38" s="355"/>
    </row>
    <row r="39" spans="1:18" ht="15" customHeight="1">
      <c r="A39" s="1"/>
      <c r="B39" s="104" t="s">
        <v>144</v>
      </c>
      <c r="C39" s="13"/>
      <c r="D39" s="78" t="s">
        <v>266</v>
      </c>
      <c r="E39" s="62"/>
      <c r="F39" s="75"/>
      <c r="G39" s="30" t="s">
        <v>13</v>
      </c>
      <c r="H39" s="143"/>
      <c r="I39" s="143"/>
      <c r="J39" s="143">
        <f>SUM(H39*I39)</f>
        <v>0</v>
      </c>
      <c r="K39" s="144"/>
      <c r="L39" s="135"/>
      <c r="M39" s="145"/>
      <c r="N39" s="339"/>
      <c r="O39" s="233"/>
      <c r="P39" s="233"/>
      <c r="Q39" s="145"/>
      <c r="R39" s="145"/>
    </row>
    <row r="40" spans="1:18" ht="15" customHeight="1">
      <c r="A40" s="1"/>
      <c r="B40" s="97" t="s">
        <v>148</v>
      </c>
      <c r="C40" s="99" t="s">
        <v>53</v>
      </c>
      <c r="D40" s="100"/>
      <c r="E40" s="105" t="str">
        <f>+$E$20</f>
        <v>DIMENSIÓN ESPESOR MARCAS Y MODELOS</v>
      </c>
      <c r="F40" s="101"/>
      <c r="G40" s="101"/>
      <c r="H40" s="140"/>
      <c r="I40" s="140"/>
      <c r="J40" s="140"/>
      <c r="K40" s="141">
        <f>SUM(J41:J41)</f>
        <v>0</v>
      </c>
      <c r="L40" s="135"/>
      <c r="M40" s="142">
        <f>SUM(M41:M41)</f>
        <v>0</v>
      </c>
      <c r="N40" s="342"/>
      <c r="O40" s="234"/>
      <c r="P40" s="234"/>
      <c r="Q40" s="240"/>
      <c r="R40" s="355"/>
    </row>
    <row r="41" spans="1:18" ht="15" customHeight="1">
      <c r="A41" s="1"/>
      <c r="B41" s="104" t="s">
        <v>149</v>
      </c>
      <c r="C41" s="47"/>
      <c r="D41" s="78" t="s">
        <v>267</v>
      </c>
      <c r="E41" s="62"/>
      <c r="F41" s="75"/>
      <c r="G41" s="30" t="s">
        <v>16</v>
      </c>
      <c r="H41" s="143"/>
      <c r="I41" s="143"/>
      <c r="J41" s="143">
        <f>SUM(H41*I41)</f>
        <v>0</v>
      </c>
      <c r="K41" s="147"/>
      <c r="L41" s="135"/>
      <c r="M41" s="145"/>
      <c r="N41" s="339"/>
      <c r="O41" s="233"/>
      <c r="P41" s="233"/>
      <c r="Q41" s="145"/>
      <c r="R41" s="145"/>
    </row>
    <row r="42" spans="1:18" ht="15" customHeight="1">
      <c r="A42" s="1"/>
      <c r="B42" s="97" t="s">
        <v>152</v>
      </c>
      <c r="C42" s="103" t="s">
        <v>17</v>
      </c>
      <c r="D42" s="100"/>
      <c r="E42" s="100"/>
      <c r="F42" s="101"/>
      <c r="G42" s="101"/>
      <c r="H42" s="140"/>
      <c r="I42" s="140"/>
      <c r="J42" s="140"/>
      <c r="K42" s="141">
        <f>SUM(J43:J44)</f>
        <v>0</v>
      </c>
      <c r="L42" s="135"/>
      <c r="M42" s="142">
        <f>SUM(M43:M44)</f>
        <v>0</v>
      </c>
      <c r="N42" s="342"/>
      <c r="O42" s="234"/>
      <c r="P42" s="234"/>
      <c r="Q42" s="240"/>
      <c r="R42" s="355"/>
    </row>
    <row r="43" spans="1:18" ht="15" customHeight="1">
      <c r="A43" s="1"/>
      <c r="B43" s="104" t="s">
        <v>153</v>
      </c>
      <c r="C43" s="13"/>
      <c r="D43" s="76" t="s">
        <v>18</v>
      </c>
      <c r="E43" s="62"/>
      <c r="F43" s="75"/>
      <c r="G43" s="30" t="s">
        <v>16</v>
      </c>
      <c r="H43" s="143"/>
      <c r="I43" s="143"/>
      <c r="J43" s="143">
        <f>SUM(H43*I43)</f>
        <v>0</v>
      </c>
      <c r="K43" s="144"/>
      <c r="L43" s="135"/>
      <c r="M43" s="145"/>
      <c r="N43" s="339"/>
      <c r="O43" s="233"/>
      <c r="P43" s="233"/>
      <c r="Q43" s="145"/>
      <c r="R43" s="145"/>
    </row>
    <row r="44" spans="1:18" ht="15" customHeight="1">
      <c r="A44" s="1"/>
      <c r="B44" s="104" t="s">
        <v>154</v>
      </c>
      <c r="C44" s="13"/>
      <c r="D44" s="44" t="s">
        <v>19</v>
      </c>
      <c r="E44" s="45"/>
      <c r="F44" s="72"/>
      <c r="G44" s="28" t="s">
        <v>16</v>
      </c>
      <c r="H44" s="146"/>
      <c r="I44" s="146"/>
      <c r="J44" s="146">
        <f>SUM(H44*I44)</f>
        <v>0</v>
      </c>
      <c r="K44" s="147"/>
      <c r="L44" s="135"/>
      <c r="M44" s="145"/>
      <c r="N44" s="339"/>
      <c r="O44" s="233"/>
      <c r="P44" s="233"/>
      <c r="Q44" s="145"/>
      <c r="R44" s="145"/>
    </row>
    <row r="45" spans="1:18" ht="15" customHeight="1">
      <c r="A45" s="1"/>
      <c r="B45" s="97" t="s">
        <v>155</v>
      </c>
      <c r="C45" s="103" t="s">
        <v>20</v>
      </c>
      <c r="D45" s="100"/>
      <c r="E45" s="100"/>
      <c r="F45" s="101"/>
      <c r="G45" s="101"/>
      <c r="H45" s="140"/>
      <c r="I45" s="140"/>
      <c r="J45" s="140"/>
      <c r="K45" s="141">
        <f>SUM(J46:J48)</f>
        <v>0</v>
      </c>
      <c r="L45" s="135"/>
      <c r="M45" s="142">
        <f>SUM(M46:M48)</f>
        <v>0</v>
      </c>
      <c r="N45" s="342"/>
      <c r="O45" s="234"/>
      <c r="P45" s="234"/>
      <c r="Q45" s="240"/>
      <c r="R45" s="355"/>
    </row>
    <row r="46" spans="1:18" ht="15" customHeight="1">
      <c r="A46" s="1"/>
      <c r="B46" s="104" t="s">
        <v>156</v>
      </c>
      <c r="C46" s="13"/>
      <c r="D46" s="76" t="s">
        <v>268</v>
      </c>
      <c r="E46" s="62"/>
      <c r="F46" s="75"/>
      <c r="G46" s="30" t="s">
        <v>16</v>
      </c>
      <c r="H46" s="143"/>
      <c r="I46" s="143"/>
      <c r="J46" s="143">
        <f>SUM(H46*I46)</f>
        <v>0</v>
      </c>
      <c r="K46" s="144"/>
      <c r="L46" s="135"/>
      <c r="M46" s="145"/>
      <c r="N46" s="339"/>
      <c r="O46" s="233"/>
      <c r="P46" s="233"/>
      <c r="Q46" s="145"/>
      <c r="R46" s="145"/>
    </row>
    <row r="47" spans="1:18" ht="15" customHeight="1">
      <c r="A47" s="1"/>
      <c r="B47" s="104" t="s">
        <v>157</v>
      </c>
      <c r="C47" s="13"/>
      <c r="D47" s="44" t="s">
        <v>21</v>
      </c>
      <c r="E47" s="45"/>
      <c r="F47" s="72"/>
      <c r="G47" s="28" t="s">
        <v>16</v>
      </c>
      <c r="H47" s="146"/>
      <c r="I47" s="146"/>
      <c r="J47" s="146">
        <f>SUM(H47*I47)</f>
        <v>0</v>
      </c>
      <c r="K47" s="147"/>
      <c r="L47" s="135"/>
      <c r="M47" s="145"/>
      <c r="N47" s="339"/>
      <c r="O47" s="233"/>
      <c r="P47" s="233"/>
      <c r="Q47" s="145"/>
      <c r="R47" s="145"/>
    </row>
    <row r="48" spans="1:18" ht="15" customHeight="1">
      <c r="A48" s="1"/>
      <c r="B48" s="104" t="s">
        <v>207</v>
      </c>
      <c r="C48" s="80"/>
      <c r="D48" s="44" t="s">
        <v>269</v>
      </c>
      <c r="E48" s="45"/>
      <c r="F48" s="72"/>
      <c r="G48" s="28" t="s">
        <v>16</v>
      </c>
      <c r="H48" s="146"/>
      <c r="I48" s="146"/>
      <c r="J48" s="146">
        <f>SUM(H48*I48)</f>
        <v>0</v>
      </c>
      <c r="K48" s="147"/>
      <c r="L48" s="135"/>
      <c r="M48" s="145"/>
      <c r="N48" s="339"/>
      <c r="O48" s="233"/>
      <c r="P48" s="233"/>
      <c r="Q48" s="145"/>
      <c r="R48" s="145"/>
    </row>
    <row r="49" spans="1:18" ht="15" customHeight="1">
      <c r="A49" s="1"/>
      <c r="B49" s="97" t="s">
        <v>158</v>
      </c>
      <c r="C49" s="203" t="s">
        <v>22</v>
      </c>
      <c r="D49" s="100"/>
      <c r="E49" s="105" t="str">
        <f>+$E$20</f>
        <v>DIMENSIÓN ESPESOR MARCAS Y MODELOS</v>
      </c>
      <c r="F49" s="101"/>
      <c r="G49" s="101"/>
      <c r="H49" s="140"/>
      <c r="I49" s="140"/>
      <c r="J49" s="140"/>
      <c r="K49" s="141">
        <f>SUM(J50:J58)</f>
        <v>0</v>
      </c>
      <c r="L49" s="135"/>
      <c r="M49" s="142">
        <f>SUM(M50:M58)</f>
        <v>0</v>
      </c>
      <c r="N49" s="342"/>
      <c r="O49" s="234"/>
      <c r="P49" s="234"/>
      <c r="Q49" s="240"/>
      <c r="R49" s="355"/>
    </row>
    <row r="50" spans="1:18" ht="15" customHeight="1">
      <c r="A50" s="1"/>
      <c r="B50" s="110" t="s">
        <v>100</v>
      </c>
      <c r="C50" s="204" t="s">
        <v>23</v>
      </c>
      <c r="D50" s="44" t="s">
        <v>270</v>
      </c>
      <c r="E50" s="32"/>
      <c r="F50" s="72"/>
      <c r="G50" s="30" t="s">
        <v>16</v>
      </c>
      <c r="H50" s="143"/>
      <c r="I50" s="143"/>
      <c r="J50" s="143">
        <f>SUM(H50*I50)</f>
        <v>0</v>
      </c>
      <c r="K50" s="144"/>
      <c r="L50" s="135"/>
      <c r="M50" s="145"/>
      <c r="N50" s="339"/>
      <c r="O50" s="233"/>
      <c r="P50" s="233"/>
      <c r="Q50" s="145"/>
      <c r="R50" s="145"/>
    </row>
    <row r="51" spans="1:18" ht="18" customHeight="1">
      <c r="A51" s="1"/>
      <c r="B51" s="110" t="s">
        <v>248</v>
      </c>
      <c r="C51" s="107"/>
      <c r="D51" s="48" t="s">
        <v>271</v>
      </c>
      <c r="E51" s="71"/>
      <c r="F51" s="72"/>
      <c r="G51" s="28" t="s">
        <v>16</v>
      </c>
      <c r="H51" s="146"/>
      <c r="I51" s="146"/>
      <c r="J51" s="146">
        <f aca="true" t="shared" si="1" ref="J51:J58">SUM(H51*I51)</f>
        <v>0</v>
      </c>
      <c r="K51" s="147"/>
      <c r="L51" s="135"/>
      <c r="M51" s="145"/>
      <c r="N51" s="339"/>
      <c r="O51" s="233"/>
      <c r="P51" s="233"/>
      <c r="Q51" s="145"/>
      <c r="R51" s="145"/>
    </row>
    <row r="52" spans="1:18" ht="15" customHeight="1">
      <c r="A52" s="1"/>
      <c r="B52" s="110" t="s">
        <v>297</v>
      </c>
      <c r="C52" s="204" t="s">
        <v>24</v>
      </c>
      <c r="D52" s="48" t="s">
        <v>278</v>
      </c>
      <c r="E52" s="71"/>
      <c r="F52" s="72"/>
      <c r="G52" s="28" t="s">
        <v>16</v>
      </c>
      <c r="H52" s="146"/>
      <c r="I52" s="146"/>
      <c r="J52" s="146">
        <f t="shared" si="1"/>
        <v>0</v>
      </c>
      <c r="K52" s="147"/>
      <c r="L52" s="135"/>
      <c r="M52" s="145"/>
      <c r="N52" s="339"/>
      <c r="O52" s="233"/>
      <c r="P52" s="233"/>
      <c r="Q52" s="145"/>
      <c r="R52" s="145"/>
    </row>
    <row r="53" spans="1:18" ht="15" customHeight="1">
      <c r="A53" s="1"/>
      <c r="B53" s="110" t="s">
        <v>298</v>
      </c>
      <c r="C53" s="107"/>
      <c r="D53" s="48" t="s">
        <v>279</v>
      </c>
      <c r="E53" s="71"/>
      <c r="F53" s="72"/>
      <c r="G53" s="38" t="s">
        <v>16</v>
      </c>
      <c r="H53" s="146"/>
      <c r="I53" s="146"/>
      <c r="J53" s="146">
        <f t="shared" si="1"/>
        <v>0</v>
      </c>
      <c r="K53" s="147"/>
      <c r="L53" s="135"/>
      <c r="M53" s="145"/>
      <c r="N53" s="339"/>
      <c r="O53" s="233"/>
      <c r="P53" s="233"/>
      <c r="Q53" s="145"/>
      <c r="R53" s="145"/>
    </row>
    <row r="54" spans="1:18" ht="15" customHeight="1">
      <c r="A54" s="1"/>
      <c r="B54" s="110" t="s">
        <v>299</v>
      </c>
      <c r="C54" s="107"/>
      <c r="D54" s="48" t="s">
        <v>280</v>
      </c>
      <c r="E54" s="71"/>
      <c r="F54" s="72"/>
      <c r="G54" s="38" t="s">
        <v>72</v>
      </c>
      <c r="H54" s="146"/>
      <c r="I54" s="146"/>
      <c r="J54" s="146">
        <f t="shared" si="1"/>
        <v>0</v>
      </c>
      <c r="K54" s="147"/>
      <c r="L54" s="135"/>
      <c r="M54" s="145"/>
      <c r="N54" s="339"/>
      <c r="O54" s="233"/>
      <c r="P54" s="233"/>
      <c r="Q54" s="145"/>
      <c r="R54" s="145"/>
    </row>
    <row r="55" spans="1:18" ht="15" customHeight="1">
      <c r="A55" s="1"/>
      <c r="B55" s="110" t="s">
        <v>300</v>
      </c>
      <c r="C55" s="107"/>
      <c r="D55" s="48" t="s">
        <v>281</v>
      </c>
      <c r="E55" s="71"/>
      <c r="F55" s="72"/>
      <c r="G55" s="38" t="s">
        <v>16</v>
      </c>
      <c r="H55" s="146"/>
      <c r="I55" s="146"/>
      <c r="J55" s="146">
        <f t="shared" si="1"/>
        <v>0</v>
      </c>
      <c r="K55" s="147"/>
      <c r="L55" s="135"/>
      <c r="M55" s="145"/>
      <c r="N55" s="339"/>
      <c r="O55" s="233"/>
      <c r="P55" s="233"/>
      <c r="Q55" s="145"/>
      <c r="R55" s="145"/>
    </row>
    <row r="56" spans="1:18" ht="15" customHeight="1">
      <c r="A56" s="1"/>
      <c r="B56" s="110" t="s">
        <v>301</v>
      </c>
      <c r="C56" s="107"/>
      <c r="D56" s="48" t="s">
        <v>282</v>
      </c>
      <c r="E56" s="71"/>
      <c r="F56" s="72"/>
      <c r="G56" s="38" t="s">
        <v>16</v>
      </c>
      <c r="H56" s="146"/>
      <c r="I56" s="146"/>
      <c r="J56" s="146">
        <f t="shared" si="1"/>
        <v>0</v>
      </c>
      <c r="K56" s="147"/>
      <c r="L56" s="135"/>
      <c r="M56" s="145"/>
      <c r="N56" s="339"/>
      <c r="O56" s="233"/>
      <c r="P56" s="233"/>
      <c r="Q56" s="145"/>
      <c r="R56" s="145"/>
    </row>
    <row r="57" spans="1:18" ht="15" customHeight="1">
      <c r="A57" s="1"/>
      <c r="B57" s="110" t="s">
        <v>302</v>
      </c>
      <c r="C57" s="109" t="s">
        <v>292</v>
      </c>
      <c r="D57" s="48" t="s">
        <v>290</v>
      </c>
      <c r="E57" s="71"/>
      <c r="F57" s="72"/>
      <c r="G57" s="38" t="s">
        <v>72</v>
      </c>
      <c r="H57" s="146"/>
      <c r="I57" s="146"/>
      <c r="J57" s="146"/>
      <c r="K57" s="147"/>
      <c r="L57" s="135"/>
      <c r="M57" s="145"/>
      <c r="N57" s="339"/>
      <c r="O57" s="233"/>
      <c r="P57" s="233"/>
      <c r="Q57" s="145"/>
      <c r="R57" s="145"/>
    </row>
    <row r="58" spans="1:18" ht="15" customHeight="1">
      <c r="A58" s="1"/>
      <c r="B58" s="110" t="s">
        <v>303</v>
      </c>
      <c r="C58" s="107"/>
      <c r="D58" s="48" t="s">
        <v>291</v>
      </c>
      <c r="E58" s="71"/>
      <c r="F58" s="72"/>
      <c r="G58" s="38" t="s">
        <v>72</v>
      </c>
      <c r="H58" s="146"/>
      <c r="I58" s="146"/>
      <c r="J58" s="146">
        <f t="shared" si="1"/>
        <v>0</v>
      </c>
      <c r="K58" s="147"/>
      <c r="L58" s="135"/>
      <c r="M58" s="145"/>
      <c r="N58" s="339"/>
      <c r="O58" s="233"/>
      <c r="P58" s="233"/>
      <c r="Q58" s="145"/>
      <c r="R58" s="145"/>
    </row>
    <row r="59" spans="1:18" ht="15" customHeight="1">
      <c r="A59" s="1"/>
      <c r="B59" s="97" t="s">
        <v>160</v>
      </c>
      <c r="C59" s="99" t="s">
        <v>64</v>
      </c>
      <c r="D59" s="100"/>
      <c r="E59" s="105" t="str">
        <f>+$E$20</f>
        <v>DIMENSIÓN ESPESOR MARCAS Y MODELOS</v>
      </c>
      <c r="F59" s="101"/>
      <c r="G59" s="101"/>
      <c r="H59" s="140"/>
      <c r="I59" s="140"/>
      <c r="J59" s="140"/>
      <c r="K59" s="141">
        <f>SUM(J60:J69)</f>
        <v>0</v>
      </c>
      <c r="L59" s="135"/>
      <c r="M59" s="142">
        <f>SUM(M60:M69)</f>
        <v>0</v>
      </c>
      <c r="N59" s="342"/>
      <c r="O59" s="234"/>
      <c r="P59" s="234"/>
      <c r="Q59" s="240"/>
      <c r="R59" s="355"/>
    </row>
    <row r="60" spans="1:18" ht="15" customHeight="1">
      <c r="A60" s="1"/>
      <c r="B60" s="104" t="s">
        <v>161</v>
      </c>
      <c r="C60" s="10"/>
      <c r="D60" s="48" t="s">
        <v>284</v>
      </c>
      <c r="E60" s="71"/>
      <c r="F60" s="72"/>
      <c r="G60" s="30" t="s">
        <v>16</v>
      </c>
      <c r="H60" s="143"/>
      <c r="I60" s="143"/>
      <c r="J60" s="143">
        <f>SUM(H60*I60)</f>
        <v>0</v>
      </c>
      <c r="K60" s="144"/>
      <c r="L60" s="135"/>
      <c r="M60" s="145"/>
      <c r="N60" s="339"/>
      <c r="O60" s="233"/>
      <c r="P60" s="233"/>
      <c r="Q60" s="145"/>
      <c r="R60" s="145"/>
    </row>
    <row r="61" spans="1:18" ht="15" customHeight="1">
      <c r="A61" s="1"/>
      <c r="B61" s="104" t="s">
        <v>162</v>
      </c>
      <c r="C61" s="13"/>
      <c r="D61" s="48" t="s">
        <v>285</v>
      </c>
      <c r="E61" s="71"/>
      <c r="F61" s="72"/>
      <c r="G61" s="28" t="s">
        <v>16</v>
      </c>
      <c r="H61" s="146"/>
      <c r="I61" s="146"/>
      <c r="J61" s="146">
        <f aca="true" t="shared" si="2" ref="J61:J69">SUM(H61*I61)</f>
        <v>0</v>
      </c>
      <c r="K61" s="147"/>
      <c r="L61" s="135"/>
      <c r="M61" s="145"/>
      <c r="N61" s="339"/>
      <c r="O61" s="233"/>
      <c r="P61" s="233"/>
      <c r="Q61" s="145"/>
      <c r="R61" s="145"/>
    </row>
    <row r="62" spans="1:18" ht="15" customHeight="1">
      <c r="A62" s="1"/>
      <c r="B62" s="104" t="s">
        <v>163</v>
      </c>
      <c r="C62" s="10"/>
      <c r="D62" s="48" t="s">
        <v>288</v>
      </c>
      <c r="E62" s="71"/>
      <c r="F62" s="72"/>
      <c r="G62" s="28" t="s">
        <v>16</v>
      </c>
      <c r="H62" s="146"/>
      <c r="I62" s="146"/>
      <c r="J62" s="146">
        <f t="shared" si="2"/>
        <v>0</v>
      </c>
      <c r="K62" s="147"/>
      <c r="L62" s="135"/>
      <c r="M62" s="145"/>
      <c r="N62" s="339"/>
      <c r="O62" s="233"/>
      <c r="P62" s="233"/>
      <c r="Q62" s="145"/>
      <c r="R62" s="145"/>
    </row>
    <row r="63" spans="1:18" ht="15" customHeight="1">
      <c r="A63" s="1"/>
      <c r="B63" s="104" t="s">
        <v>164</v>
      </c>
      <c r="C63" s="13"/>
      <c r="D63" s="48" t="s">
        <v>289</v>
      </c>
      <c r="E63" s="71"/>
      <c r="F63" s="72"/>
      <c r="G63" s="28" t="s">
        <v>16</v>
      </c>
      <c r="H63" s="146"/>
      <c r="I63" s="146"/>
      <c r="J63" s="146">
        <f t="shared" si="2"/>
        <v>0</v>
      </c>
      <c r="K63" s="147"/>
      <c r="L63" s="135"/>
      <c r="M63" s="145"/>
      <c r="N63" s="339"/>
      <c r="O63" s="233"/>
      <c r="P63" s="233"/>
      <c r="Q63" s="145"/>
      <c r="R63" s="145"/>
    </row>
    <row r="64" spans="1:18" ht="15" customHeight="1">
      <c r="A64" s="1"/>
      <c r="B64" s="104" t="s">
        <v>165</v>
      </c>
      <c r="C64" s="10"/>
      <c r="D64" s="48" t="s">
        <v>286</v>
      </c>
      <c r="E64" s="71"/>
      <c r="F64" s="72"/>
      <c r="G64" s="28" t="s">
        <v>16</v>
      </c>
      <c r="H64" s="146"/>
      <c r="I64" s="146"/>
      <c r="J64" s="146">
        <f t="shared" si="2"/>
        <v>0</v>
      </c>
      <c r="K64" s="147"/>
      <c r="L64" s="135"/>
      <c r="M64" s="145"/>
      <c r="N64" s="339"/>
      <c r="O64" s="233"/>
      <c r="P64" s="233"/>
      <c r="Q64" s="145"/>
      <c r="R64" s="145"/>
    </row>
    <row r="65" spans="1:18" ht="15" customHeight="1">
      <c r="A65" s="1"/>
      <c r="B65" s="104" t="s">
        <v>166</v>
      </c>
      <c r="C65" s="13"/>
      <c r="D65" s="48" t="s">
        <v>287</v>
      </c>
      <c r="E65" s="71"/>
      <c r="F65" s="72"/>
      <c r="G65" s="28" t="s">
        <v>16</v>
      </c>
      <c r="H65" s="146"/>
      <c r="I65" s="146"/>
      <c r="J65" s="146">
        <f t="shared" si="2"/>
        <v>0</v>
      </c>
      <c r="K65" s="147"/>
      <c r="L65" s="135"/>
      <c r="M65" s="145"/>
      <c r="N65" s="339"/>
      <c r="O65" s="233"/>
      <c r="P65" s="233"/>
      <c r="Q65" s="145"/>
      <c r="R65" s="145"/>
    </row>
    <row r="66" spans="1:18" ht="15" customHeight="1">
      <c r="A66" s="1"/>
      <c r="B66" s="104" t="s">
        <v>167</v>
      </c>
      <c r="C66" s="13"/>
      <c r="D66" s="48" t="s">
        <v>293</v>
      </c>
      <c r="E66" s="71"/>
      <c r="F66" s="72"/>
      <c r="G66" s="38" t="s">
        <v>72</v>
      </c>
      <c r="H66" s="146"/>
      <c r="I66" s="146"/>
      <c r="J66" s="146">
        <f t="shared" si="2"/>
        <v>0</v>
      </c>
      <c r="K66" s="147"/>
      <c r="L66" s="135"/>
      <c r="M66" s="145"/>
      <c r="N66" s="339"/>
      <c r="O66" s="233"/>
      <c r="P66" s="233"/>
      <c r="Q66" s="145"/>
      <c r="R66" s="145"/>
    </row>
    <row r="67" spans="1:18" ht="15" customHeight="1">
      <c r="A67" s="1"/>
      <c r="B67" s="104" t="s">
        <v>168</v>
      </c>
      <c r="C67" s="13"/>
      <c r="D67" s="48" t="s">
        <v>294</v>
      </c>
      <c r="E67" s="71"/>
      <c r="F67" s="72"/>
      <c r="G67" s="38" t="s">
        <v>72</v>
      </c>
      <c r="H67" s="146"/>
      <c r="I67" s="146"/>
      <c r="J67" s="146">
        <f t="shared" si="2"/>
        <v>0</v>
      </c>
      <c r="K67" s="147"/>
      <c r="L67" s="135"/>
      <c r="M67" s="145"/>
      <c r="N67" s="339"/>
      <c r="O67" s="233"/>
      <c r="P67" s="233"/>
      <c r="Q67" s="145"/>
      <c r="R67" s="145"/>
    </row>
    <row r="68" spans="1:18" ht="15" customHeight="1">
      <c r="A68" s="1"/>
      <c r="B68" s="104" t="s">
        <v>169</v>
      </c>
      <c r="C68" s="13"/>
      <c r="D68" s="48" t="s">
        <v>295</v>
      </c>
      <c r="E68" s="71"/>
      <c r="F68" s="72"/>
      <c r="G68" s="38" t="s">
        <v>72</v>
      </c>
      <c r="H68" s="146"/>
      <c r="I68" s="146"/>
      <c r="J68" s="146">
        <f t="shared" si="2"/>
        <v>0</v>
      </c>
      <c r="K68" s="147"/>
      <c r="L68" s="135"/>
      <c r="M68" s="145"/>
      <c r="N68" s="339"/>
      <c r="O68" s="233"/>
      <c r="P68" s="233"/>
      <c r="Q68" s="145"/>
      <c r="R68" s="145"/>
    </row>
    <row r="69" spans="1:18" ht="15" customHeight="1">
      <c r="A69" s="1"/>
      <c r="B69" s="104" t="s">
        <v>170</v>
      </c>
      <c r="C69" s="13"/>
      <c r="D69" s="48" t="s">
        <v>296</v>
      </c>
      <c r="E69" s="71"/>
      <c r="F69" s="72"/>
      <c r="G69" s="38" t="s">
        <v>72</v>
      </c>
      <c r="H69" s="146"/>
      <c r="I69" s="146"/>
      <c r="J69" s="146">
        <f t="shared" si="2"/>
        <v>0</v>
      </c>
      <c r="K69" s="147"/>
      <c r="L69" s="135"/>
      <c r="M69" s="145"/>
      <c r="N69" s="339"/>
      <c r="O69" s="233"/>
      <c r="P69" s="233"/>
      <c r="Q69" s="145"/>
      <c r="R69" s="145"/>
    </row>
    <row r="70" spans="1:18" ht="15" customHeight="1">
      <c r="A70" s="1"/>
      <c r="B70" s="97" t="s">
        <v>180</v>
      </c>
      <c r="C70" s="99" t="s">
        <v>25</v>
      </c>
      <c r="D70" s="100"/>
      <c r="E70" s="100"/>
      <c r="F70" s="101"/>
      <c r="G70" s="101"/>
      <c r="H70" s="140"/>
      <c r="I70" s="140"/>
      <c r="J70" s="140"/>
      <c r="K70" s="141">
        <f>SUM(J71:J71)</f>
        <v>0</v>
      </c>
      <c r="L70" s="135"/>
      <c r="M70" s="142">
        <f>SUM(M71:M71)</f>
        <v>0</v>
      </c>
      <c r="N70" s="342"/>
      <c r="O70" s="234"/>
      <c r="P70" s="234"/>
      <c r="Q70" s="240"/>
      <c r="R70" s="355"/>
    </row>
    <row r="71" spans="1:18" ht="15" customHeight="1">
      <c r="A71" s="1"/>
      <c r="B71" s="104" t="s">
        <v>181</v>
      </c>
      <c r="C71" s="67" t="s">
        <v>27</v>
      </c>
      <c r="D71" s="73" t="s">
        <v>26</v>
      </c>
      <c r="E71" s="74"/>
      <c r="F71" s="77"/>
      <c r="G71" s="41" t="s">
        <v>72</v>
      </c>
      <c r="H71" s="144"/>
      <c r="I71" s="144"/>
      <c r="J71" s="144">
        <f>SUM(H71*I71)</f>
        <v>0</v>
      </c>
      <c r="K71" s="147"/>
      <c r="L71" s="135"/>
      <c r="M71" s="145"/>
      <c r="N71" s="339"/>
      <c r="O71" s="233"/>
      <c r="P71" s="233"/>
      <c r="Q71" s="145"/>
      <c r="R71" s="145"/>
    </row>
    <row r="72" spans="1:18" ht="15" customHeight="1">
      <c r="A72" s="1"/>
      <c r="B72" s="97" t="s">
        <v>184</v>
      </c>
      <c r="C72" s="103" t="s">
        <v>28</v>
      </c>
      <c r="D72" s="118"/>
      <c r="E72" s="119" t="str">
        <f>+$E$20</f>
        <v>DIMENSIÓN ESPESOR MARCAS Y MODELOS</v>
      </c>
      <c r="F72" s="120"/>
      <c r="G72" s="120"/>
      <c r="H72" s="150"/>
      <c r="I72" s="150"/>
      <c r="J72" s="150"/>
      <c r="K72" s="141">
        <f>SUM(J73:J75)</f>
        <v>0</v>
      </c>
      <c r="L72" s="135"/>
      <c r="M72" s="142">
        <f>SUM(M73:M75)</f>
        <v>0</v>
      </c>
      <c r="N72" s="342"/>
      <c r="O72" s="234"/>
      <c r="P72" s="234"/>
      <c r="Q72" s="240"/>
      <c r="R72" s="355"/>
    </row>
    <row r="73" spans="1:18" ht="15" customHeight="1">
      <c r="A73" s="1"/>
      <c r="B73" s="98">
        <v>20.01</v>
      </c>
      <c r="C73" s="13" t="s">
        <v>29</v>
      </c>
      <c r="D73" s="114"/>
      <c r="E73" s="121"/>
      <c r="F73" s="121"/>
      <c r="G73" s="121"/>
      <c r="H73" s="151"/>
      <c r="I73" s="151"/>
      <c r="J73" s="132"/>
      <c r="K73" s="152"/>
      <c r="L73" s="135"/>
      <c r="M73" s="145"/>
      <c r="N73" s="339"/>
      <c r="O73" s="233"/>
      <c r="P73" s="233"/>
      <c r="Q73" s="145"/>
      <c r="R73" s="145"/>
    </row>
    <row r="74" spans="1:18" ht="15" customHeight="1">
      <c r="A74" s="1"/>
      <c r="B74" s="104" t="s">
        <v>106</v>
      </c>
      <c r="C74" s="13"/>
      <c r="D74" s="44" t="s">
        <v>30</v>
      </c>
      <c r="E74" s="45"/>
      <c r="F74" s="72"/>
      <c r="G74" s="38" t="s">
        <v>72</v>
      </c>
      <c r="H74" s="146"/>
      <c r="I74" s="146"/>
      <c r="J74" s="146">
        <f>SUM(H74*I74)</f>
        <v>0</v>
      </c>
      <c r="K74" s="147"/>
      <c r="L74" s="135"/>
      <c r="M74" s="145"/>
      <c r="N74" s="339"/>
      <c r="O74" s="233"/>
      <c r="P74" s="233"/>
      <c r="Q74" s="145"/>
      <c r="R74" s="145"/>
    </row>
    <row r="75" spans="1:18" ht="15" customHeight="1">
      <c r="A75" s="1"/>
      <c r="B75" s="104" t="s">
        <v>107</v>
      </c>
      <c r="C75" s="13"/>
      <c r="D75" s="81" t="s">
        <v>55</v>
      </c>
      <c r="E75" s="46"/>
      <c r="F75" s="72"/>
      <c r="G75" s="28" t="s">
        <v>16</v>
      </c>
      <c r="H75" s="146"/>
      <c r="I75" s="146"/>
      <c r="J75" s="146">
        <f>SUM(H75*I75)</f>
        <v>0</v>
      </c>
      <c r="K75" s="147"/>
      <c r="L75" s="135"/>
      <c r="M75" s="145"/>
      <c r="N75" s="339"/>
      <c r="O75" s="233"/>
      <c r="P75" s="233"/>
      <c r="Q75" s="145"/>
      <c r="R75" s="145"/>
    </row>
    <row r="76" spans="1:18" ht="15" customHeight="1">
      <c r="A76" s="1"/>
      <c r="B76" s="97" t="s">
        <v>185</v>
      </c>
      <c r="C76" s="103" t="s">
        <v>58</v>
      </c>
      <c r="D76" s="100"/>
      <c r="E76" s="105" t="str">
        <f>+$E$20</f>
        <v>DIMENSIÓN ESPESOR MARCAS Y MODELOS</v>
      </c>
      <c r="F76" s="101"/>
      <c r="G76" s="101"/>
      <c r="H76" s="140"/>
      <c r="I76" s="140"/>
      <c r="J76" s="140"/>
      <c r="K76" s="141">
        <f>SUM(J77:J77)</f>
        <v>0</v>
      </c>
      <c r="L76" s="135"/>
      <c r="M76" s="142">
        <f>SUM(M77:M77)</f>
        <v>0</v>
      </c>
      <c r="N76" s="342"/>
      <c r="O76" s="234"/>
      <c r="P76" s="234"/>
      <c r="Q76" s="240"/>
      <c r="R76" s="355"/>
    </row>
    <row r="77" spans="1:18" ht="15" customHeight="1">
      <c r="A77" s="1"/>
      <c r="B77" s="104" t="s">
        <v>304</v>
      </c>
      <c r="C77" s="10"/>
      <c r="D77" s="29" t="s">
        <v>59</v>
      </c>
      <c r="E77" s="29"/>
      <c r="F77" s="28"/>
      <c r="G77" s="28" t="s">
        <v>16</v>
      </c>
      <c r="H77" s="146"/>
      <c r="I77" s="146"/>
      <c r="J77" s="146">
        <f>SUM(H77*I77)</f>
        <v>0</v>
      </c>
      <c r="K77" s="147"/>
      <c r="L77" s="135"/>
      <c r="M77" s="145"/>
      <c r="N77" s="339"/>
      <c r="O77" s="233"/>
      <c r="P77" s="233"/>
      <c r="Q77" s="145"/>
      <c r="R77" s="145"/>
    </row>
    <row r="78" spans="1:18" ht="15" customHeight="1">
      <c r="A78" s="1"/>
      <c r="B78" s="115" t="s">
        <v>186</v>
      </c>
      <c r="C78" s="99" t="s">
        <v>31</v>
      </c>
      <c r="D78" s="100"/>
      <c r="E78" s="105"/>
      <c r="F78" s="101"/>
      <c r="G78" s="101"/>
      <c r="H78" s="140"/>
      <c r="I78" s="140"/>
      <c r="J78" s="140"/>
      <c r="K78" s="141">
        <f>SUM(J79:J83)</f>
        <v>0</v>
      </c>
      <c r="L78" s="135"/>
      <c r="M78" s="142">
        <f>SUM(M79:M83)</f>
        <v>0</v>
      </c>
      <c r="N78" s="342"/>
      <c r="O78" s="234"/>
      <c r="P78" s="234"/>
      <c r="Q78" s="240"/>
      <c r="R78" s="355"/>
    </row>
    <row r="79" spans="1:18" ht="15" customHeight="1">
      <c r="A79" s="1"/>
      <c r="B79" s="104" t="s">
        <v>187</v>
      </c>
      <c r="C79" s="116" t="s">
        <v>102</v>
      </c>
      <c r="D79" s="65"/>
      <c r="E79" s="111"/>
      <c r="F79" s="61"/>
      <c r="G79" s="61"/>
      <c r="H79" s="153"/>
      <c r="I79" s="153"/>
      <c r="J79" s="154"/>
      <c r="K79" s="152"/>
      <c r="L79" s="135"/>
      <c r="M79" s="145"/>
      <c r="N79" s="339"/>
      <c r="O79" s="233"/>
      <c r="P79" s="233"/>
      <c r="Q79" s="145"/>
      <c r="R79" s="145"/>
    </row>
    <row r="80" spans="1:18" ht="15" customHeight="1">
      <c r="A80" s="1"/>
      <c r="B80" s="104" t="s">
        <v>95</v>
      </c>
      <c r="C80" s="107"/>
      <c r="D80" s="106" t="s">
        <v>103</v>
      </c>
      <c r="E80" s="79"/>
      <c r="F80" s="75"/>
      <c r="G80" s="30" t="s">
        <v>16</v>
      </c>
      <c r="H80" s="143"/>
      <c r="I80" s="143"/>
      <c r="J80" s="143">
        <f>SUM(H80*I80)</f>
        <v>0</v>
      </c>
      <c r="K80" s="147"/>
      <c r="L80" s="135"/>
      <c r="M80" s="145"/>
      <c r="N80" s="339"/>
      <c r="O80" s="233"/>
      <c r="P80" s="233"/>
      <c r="Q80" s="145"/>
      <c r="R80" s="145"/>
    </row>
    <row r="81" spans="1:18" ht="15" customHeight="1">
      <c r="A81" s="1"/>
      <c r="B81" s="104" t="s">
        <v>305</v>
      </c>
      <c r="C81" s="107"/>
      <c r="D81" s="48" t="s">
        <v>104</v>
      </c>
      <c r="E81" s="63"/>
      <c r="F81" s="72"/>
      <c r="G81" s="28" t="s">
        <v>16</v>
      </c>
      <c r="H81" s="146"/>
      <c r="I81" s="146"/>
      <c r="J81" s="146">
        <f>SUM(H81*I81)</f>
        <v>0</v>
      </c>
      <c r="K81" s="147"/>
      <c r="L81" s="135"/>
      <c r="M81" s="145"/>
      <c r="N81" s="339"/>
      <c r="O81" s="233"/>
      <c r="P81" s="233"/>
      <c r="Q81" s="145"/>
      <c r="R81" s="145"/>
    </row>
    <row r="82" spans="1:18" ht="15" customHeight="1">
      <c r="A82" s="1"/>
      <c r="B82" s="104" t="s">
        <v>306</v>
      </c>
      <c r="C82" s="108"/>
      <c r="D82" s="48" t="s">
        <v>105</v>
      </c>
      <c r="E82" s="63"/>
      <c r="F82" s="72"/>
      <c r="G82" s="38" t="s">
        <v>16</v>
      </c>
      <c r="H82" s="146"/>
      <c r="I82" s="146"/>
      <c r="J82" s="146">
        <f>SUM(H82*I82)</f>
        <v>0</v>
      </c>
      <c r="K82" s="147"/>
      <c r="L82" s="135"/>
      <c r="M82" s="145"/>
      <c r="N82" s="339"/>
      <c r="O82" s="233"/>
      <c r="P82" s="233"/>
      <c r="Q82" s="145"/>
      <c r="R82" s="145"/>
    </row>
    <row r="83" spans="1:18" ht="15" customHeight="1">
      <c r="A83" s="1"/>
      <c r="B83" s="104" t="s">
        <v>97</v>
      </c>
      <c r="C83" s="13"/>
      <c r="D83" s="44" t="s">
        <v>32</v>
      </c>
      <c r="E83" s="45"/>
      <c r="F83" s="72"/>
      <c r="G83" s="28" t="s">
        <v>16</v>
      </c>
      <c r="H83" s="146"/>
      <c r="I83" s="146"/>
      <c r="J83" s="146">
        <f>SUM(H83*I83)</f>
        <v>0</v>
      </c>
      <c r="K83" s="147"/>
      <c r="L83" s="135"/>
      <c r="M83" s="145"/>
      <c r="N83" s="339"/>
      <c r="O83" s="233"/>
      <c r="P83" s="233"/>
      <c r="Q83" s="145"/>
      <c r="R83" s="145"/>
    </row>
    <row r="84" spans="1:18" ht="15" customHeight="1">
      <c r="A84" s="1"/>
      <c r="B84" s="97" t="s">
        <v>188</v>
      </c>
      <c r="C84" s="266" t="s">
        <v>178</v>
      </c>
      <c r="D84" s="100"/>
      <c r="E84" s="100"/>
      <c r="F84" s="101"/>
      <c r="G84" s="101"/>
      <c r="H84" s="140"/>
      <c r="I84" s="140"/>
      <c r="J84" s="140"/>
      <c r="K84" s="141">
        <f>SUM(J85:J86)</f>
        <v>0</v>
      </c>
      <c r="L84" s="135"/>
      <c r="M84" s="142">
        <f>SUM(M85:M86)</f>
        <v>0</v>
      </c>
      <c r="N84" s="342"/>
      <c r="O84" s="234"/>
      <c r="P84" s="234"/>
      <c r="Q84" s="240"/>
      <c r="R84" s="355"/>
    </row>
    <row r="85" spans="1:18" ht="15" customHeight="1">
      <c r="A85" s="1"/>
      <c r="B85" s="104" t="s">
        <v>307</v>
      </c>
      <c r="C85" s="13"/>
      <c r="D85" s="78" t="s">
        <v>69</v>
      </c>
      <c r="E85" s="79"/>
      <c r="F85" s="75"/>
      <c r="G85" s="30" t="s">
        <v>11</v>
      </c>
      <c r="H85" s="143"/>
      <c r="I85" s="143"/>
      <c r="J85" s="143">
        <f>SUM(H85*I85)</f>
        <v>0</v>
      </c>
      <c r="K85" s="144"/>
      <c r="L85" s="135"/>
      <c r="M85" s="145"/>
      <c r="N85" s="339"/>
      <c r="O85" s="233"/>
      <c r="P85" s="233"/>
      <c r="Q85" s="145"/>
      <c r="R85" s="145"/>
    </row>
    <row r="86" spans="1:18" ht="15" customHeight="1" thickBot="1">
      <c r="A86" s="1"/>
      <c r="B86" s="104" t="s">
        <v>308</v>
      </c>
      <c r="C86" s="13"/>
      <c r="D86" s="48" t="s">
        <v>70</v>
      </c>
      <c r="E86" s="63"/>
      <c r="F86" s="72"/>
      <c r="G86" s="28" t="s">
        <v>11</v>
      </c>
      <c r="H86" s="146"/>
      <c r="I86" s="146"/>
      <c r="J86" s="146">
        <f>SUM(H86*I86)</f>
        <v>0</v>
      </c>
      <c r="K86" s="147"/>
      <c r="L86" s="135"/>
      <c r="M86" s="145"/>
      <c r="N86" s="339"/>
      <c r="O86" s="233"/>
      <c r="P86" s="233"/>
      <c r="Q86" s="145"/>
      <c r="R86" s="145"/>
    </row>
    <row r="87" spans="1:18" ht="15" customHeight="1" thickBot="1">
      <c r="A87" s="1"/>
      <c r="B87" s="54" t="s">
        <v>6</v>
      </c>
      <c r="C87" s="49" t="s">
        <v>33</v>
      </c>
      <c r="D87" s="50"/>
      <c r="E87" s="50"/>
      <c r="F87" s="51" t="s">
        <v>8</v>
      </c>
      <c r="G87" s="50"/>
      <c r="H87" s="156"/>
      <c r="I87" s="156"/>
      <c r="J87" s="156"/>
      <c r="K87" s="157">
        <f>SUM(K26:K86)</f>
        <v>0</v>
      </c>
      <c r="L87" s="135"/>
      <c r="M87" s="158">
        <f>M84+M78:N78+M76+M72+M70+M59+M49+M45+M42+M40+M38+M30+M26</f>
        <v>0</v>
      </c>
      <c r="N87" s="342"/>
      <c r="O87" s="234"/>
      <c r="P87" s="234"/>
      <c r="Q87" s="251"/>
      <c r="R87" s="252"/>
    </row>
    <row r="88" spans="1:18" ht="15" customHeight="1" thickBot="1">
      <c r="A88" s="7"/>
      <c r="B88" s="12"/>
      <c r="C88" s="13"/>
      <c r="D88" s="7"/>
      <c r="E88" s="7"/>
      <c r="F88" s="12"/>
      <c r="G88" s="12"/>
      <c r="H88" s="159"/>
      <c r="I88" s="159"/>
      <c r="J88" s="159"/>
      <c r="K88" s="159"/>
      <c r="L88" s="135"/>
      <c r="N88" s="340"/>
      <c r="O88" s="233"/>
      <c r="P88" s="233"/>
      <c r="Q88" s="231"/>
      <c r="R88" s="231"/>
    </row>
    <row r="89" spans="1:18" ht="15" customHeight="1" thickBot="1">
      <c r="A89" s="1"/>
      <c r="B89" s="88" t="s">
        <v>34</v>
      </c>
      <c r="C89" s="52" t="s">
        <v>35</v>
      </c>
      <c r="D89" s="53"/>
      <c r="E89" s="53"/>
      <c r="F89" s="89"/>
      <c r="G89" s="53"/>
      <c r="H89" s="160"/>
      <c r="I89" s="160"/>
      <c r="J89" s="160"/>
      <c r="K89" s="160"/>
      <c r="L89" s="160"/>
      <c r="M89" s="139"/>
      <c r="N89" s="339"/>
      <c r="O89" s="233"/>
      <c r="P89" s="233"/>
      <c r="Q89" s="237"/>
      <c r="R89" s="139"/>
    </row>
    <row r="90" spans="1:18" ht="15" customHeight="1">
      <c r="A90" s="7"/>
      <c r="B90" s="5"/>
      <c r="C90" s="6"/>
      <c r="D90" s="14"/>
      <c r="E90" s="14"/>
      <c r="F90" s="5"/>
      <c r="G90" s="14"/>
      <c r="H90" s="161"/>
      <c r="I90" s="161"/>
      <c r="J90" s="161"/>
      <c r="K90" s="161"/>
      <c r="N90" s="340"/>
      <c r="O90" s="233"/>
      <c r="P90" s="233"/>
      <c r="Q90" s="231"/>
      <c r="R90" s="231"/>
    </row>
    <row r="91" spans="1:18" ht="15" customHeight="1">
      <c r="A91" s="1"/>
      <c r="B91" s="97" t="s">
        <v>46</v>
      </c>
      <c r="C91" s="124" t="s">
        <v>119</v>
      </c>
      <c r="D91" s="100"/>
      <c r="E91" s="105" t="str">
        <f>+$E$20</f>
        <v>DIMENSIÓN ESPESOR MARCAS Y MODELOS</v>
      </c>
      <c r="F91" s="101"/>
      <c r="G91" s="101"/>
      <c r="H91" s="140"/>
      <c r="I91" s="140"/>
      <c r="J91" s="140"/>
      <c r="K91" s="141">
        <f>SUM(J92:J97)</f>
        <v>0</v>
      </c>
      <c r="L91" s="135"/>
      <c r="M91" s="142">
        <f>SUM(M92:M97)</f>
        <v>0</v>
      </c>
      <c r="N91" s="342"/>
      <c r="O91" s="234"/>
      <c r="P91" s="234"/>
      <c r="Q91" s="238"/>
      <c r="R91" s="355"/>
    </row>
    <row r="92" spans="1:18" ht="15" customHeight="1">
      <c r="A92" s="7"/>
      <c r="B92" s="104" t="s">
        <v>36</v>
      </c>
      <c r="C92" s="25" t="s">
        <v>114</v>
      </c>
      <c r="D92" s="39" t="s">
        <v>120</v>
      </c>
      <c r="E92" s="39"/>
      <c r="F92" s="28"/>
      <c r="G92" s="38" t="s">
        <v>14</v>
      </c>
      <c r="H92" s="146"/>
      <c r="I92" s="146"/>
      <c r="J92" s="146">
        <f>SUM(H92*I92)</f>
        <v>0</v>
      </c>
      <c r="K92" s="147"/>
      <c r="L92" s="135"/>
      <c r="M92" s="145"/>
      <c r="N92" s="339"/>
      <c r="O92" s="233"/>
      <c r="P92" s="233"/>
      <c r="Q92" s="145"/>
      <c r="R92" s="145"/>
    </row>
    <row r="93" spans="1:18" ht="15" customHeight="1">
      <c r="A93" s="7"/>
      <c r="B93" s="104" t="s">
        <v>37</v>
      </c>
      <c r="C93" s="10"/>
      <c r="D93" s="39" t="s">
        <v>121</v>
      </c>
      <c r="E93" s="39"/>
      <c r="F93" s="28"/>
      <c r="G93" s="38" t="s">
        <v>14</v>
      </c>
      <c r="H93" s="146"/>
      <c r="I93" s="146"/>
      <c r="J93" s="146">
        <f>SUM(H93*I93)</f>
        <v>0</v>
      </c>
      <c r="K93" s="147"/>
      <c r="L93" s="135"/>
      <c r="M93" s="145"/>
      <c r="N93" s="339"/>
      <c r="O93" s="233"/>
      <c r="P93" s="233"/>
      <c r="Q93" s="145"/>
      <c r="R93" s="145"/>
    </row>
    <row r="94" spans="1:18" ht="15" customHeight="1">
      <c r="A94" s="7"/>
      <c r="B94" s="104" t="s">
        <v>135</v>
      </c>
      <c r="C94" s="10"/>
      <c r="D94" s="39" t="s">
        <v>122</v>
      </c>
      <c r="E94" s="39"/>
      <c r="F94" s="28"/>
      <c r="G94" s="38" t="s">
        <v>14</v>
      </c>
      <c r="H94" s="146"/>
      <c r="I94" s="146"/>
      <c r="J94" s="146">
        <f>SUM(H94*I94)</f>
        <v>0</v>
      </c>
      <c r="K94" s="147"/>
      <c r="L94" s="135"/>
      <c r="M94" s="145"/>
      <c r="N94" s="339"/>
      <c r="O94" s="233"/>
      <c r="P94" s="233"/>
      <c r="Q94" s="145"/>
      <c r="R94" s="145"/>
    </row>
    <row r="95" spans="1:18" ht="15" customHeight="1">
      <c r="A95" s="7"/>
      <c r="B95" s="104" t="s">
        <v>136</v>
      </c>
      <c r="C95" s="10"/>
      <c r="D95" s="48" t="s">
        <v>123</v>
      </c>
      <c r="E95" s="39"/>
      <c r="F95" s="28"/>
      <c r="G95" s="38" t="s">
        <v>14</v>
      </c>
      <c r="H95" s="146"/>
      <c r="I95" s="146"/>
      <c r="J95" s="146">
        <f>SUM(H95*I95)</f>
        <v>0</v>
      </c>
      <c r="K95" s="152"/>
      <c r="L95" s="135"/>
      <c r="M95" s="145"/>
      <c r="N95" s="339"/>
      <c r="O95" s="233"/>
      <c r="P95" s="233"/>
      <c r="Q95" s="145"/>
      <c r="R95" s="145"/>
    </row>
    <row r="96" spans="1:18" ht="15" customHeight="1">
      <c r="A96" s="7"/>
      <c r="B96" s="104" t="s">
        <v>406</v>
      </c>
      <c r="C96" s="109" t="s">
        <v>407</v>
      </c>
      <c r="D96" s="71" t="s">
        <v>408</v>
      </c>
      <c r="E96" s="39"/>
      <c r="F96" s="28"/>
      <c r="G96" s="38" t="s">
        <v>14</v>
      </c>
      <c r="H96" s="146"/>
      <c r="I96" s="146"/>
      <c r="J96" s="146">
        <f>SUM(H96*I96)</f>
        <v>0</v>
      </c>
      <c r="K96" s="152"/>
      <c r="L96" s="135"/>
      <c r="M96" s="145"/>
      <c r="N96" s="339"/>
      <c r="O96" s="233"/>
      <c r="P96" s="233"/>
      <c r="Q96" s="145"/>
      <c r="R96" s="132"/>
    </row>
    <row r="97" spans="1:18" ht="15" customHeight="1">
      <c r="A97" s="7"/>
      <c r="B97" s="104" t="s">
        <v>409</v>
      </c>
      <c r="C97" s="10"/>
      <c r="D97" s="71" t="s">
        <v>410</v>
      </c>
      <c r="E97" s="39"/>
      <c r="F97" s="28"/>
      <c r="G97" s="38" t="s">
        <v>14</v>
      </c>
      <c r="H97" s="146"/>
      <c r="I97" s="146"/>
      <c r="J97" s="146">
        <f>SUM(H97*I97)</f>
        <v>0</v>
      </c>
      <c r="K97" s="152"/>
      <c r="L97" s="135"/>
      <c r="M97" s="145"/>
      <c r="N97" s="339"/>
      <c r="O97" s="233"/>
      <c r="P97" s="233"/>
      <c r="Q97" s="145"/>
      <c r="R97" s="132"/>
    </row>
    <row r="98" spans="1:18" ht="15" customHeight="1">
      <c r="A98" s="1"/>
      <c r="B98" s="97" t="s">
        <v>47</v>
      </c>
      <c r="C98" s="102" t="s">
        <v>38</v>
      </c>
      <c r="D98" s="102"/>
      <c r="E98" s="105"/>
      <c r="F98" s="101"/>
      <c r="G98" s="101"/>
      <c r="H98" s="140"/>
      <c r="I98" s="140"/>
      <c r="J98" s="140"/>
      <c r="K98" s="141">
        <f>SUM(J99:J125)</f>
        <v>0</v>
      </c>
      <c r="L98" s="135"/>
      <c r="M98" s="142">
        <f>SUM(M99:M125)</f>
        <v>0</v>
      </c>
      <c r="N98" s="342"/>
      <c r="O98" s="234"/>
      <c r="P98" s="234"/>
      <c r="Q98" s="240"/>
      <c r="R98" s="355"/>
    </row>
    <row r="99" spans="1:18" ht="15" customHeight="1">
      <c r="A99" s="7"/>
      <c r="B99" s="291" t="s">
        <v>48</v>
      </c>
      <c r="C99" s="25" t="s">
        <v>309</v>
      </c>
      <c r="D99" s="60"/>
      <c r="E99" s="69"/>
      <c r="F99" s="61"/>
      <c r="G99" s="61"/>
      <c r="H99" s="153"/>
      <c r="I99" s="153"/>
      <c r="J99" s="154"/>
      <c r="K99" s="144"/>
      <c r="L99" s="135"/>
      <c r="M99" s="145"/>
      <c r="N99" s="339"/>
      <c r="O99" s="233"/>
      <c r="P99" s="233"/>
      <c r="Q99" s="145"/>
      <c r="R99" s="145"/>
    </row>
    <row r="100" spans="1:18" ht="15" customHeight="1">
      <c r="A100" s="1"/>
      <c r="B100" s="123" t="s">
        <v>73</v>
      </c>
      <c r="C100" s="10"/>
      <c r="D100" s="39" t="s">
        <v>310</v>
      </c>
      <c r="E100" s="29"/>
      <c r="F100" s="28"/>
      <c r="G100" s="28" t="s">
        <v>11</v>
      </c>
      <c r="H100" s="146"/>
      <c r="I100" s="146"/>
      <c r="J100" s="146">
        <f aca="true" t="shared" si="3" ref="J100:J125">SUM(H100*I100)</f>
        <v>0</v>
      </c>
      <c r="K100" s="147"/>
      <c r="L100" s="135"/>
      <c r="M100" s="145"/>
      <c r="N100" s="339"/>
      <c r="O100" s="233"/>
      <c r="P100" s="233"/>
      <c r="Q100" s="145"/>
      <c r="R100" s="145"/>
    </row>
    <row r="101" spans="1:18" ht="15" customHeight="1">
      <c r="A101" s="1"/>
      <c r="B101" s="123" t="s">
        <v>74</v>
      </c>
      <c r="C101" s="10"/>
      <c r="D101" s="29" t="s">
        <v>311</v>
      </c>
      <c r="E101" s="29"/>
      <c r="F101" s="28"/>
      <c r="G101" s="28" t="s">
        <v>11</v>
      </c>
      <c r="H101" s="146"/>
      <c r="I101" s="146"/>
      <c r="J101" s="146">
        <f t="shared" si="3"/>
        <v>0</v>
      </c>
      <c r="K101" s="147"/>
      <c r="L101" s="135"/>
      <c r="M101" s="145"/>
      <c r="N101" s="339"/>
      <c r="O101" s="233"/>
      <c r="P101" s="233"/>
      <c r="Q101" s="145"/>
      <c r="R101" s="145"/>
    </row>
    <row r="102" spans="1:18" ht="15" customHeight="1">
      <c r="A102" s="1"/>
      <c r="B102" s="123" t="s">
        <v>75</v>
      </c>
      <c r="C102" s="10"/>
      <c r="D102" s="29" t="s">
        <v>312</v>
      </c>
      <c r="E102" s="29"/>
      <c r="F102" s="28"/>
      <c r="G102" s="38" t="s">
        <v>108</v>
      </c>
      <c r="H102" s="146"/>
      <c r="I102" s="146"/>
      <c r="J102" s="146">
        <f t="shared" si="3"/>
        <v>0</v>
      </c>
      <c r="K102" s="147"/>
      <c r="L102" s="135"/>
      <c r="M102" s="145"/>
      <c r="N102" s="339"/>
      <c r="O102" s="233"/>
      <c r="P102" s="233"/>
      <c r="Q102" s="145"/>
      <c r="R102" s="145"/>
    </row>
    <row r="103" spans="1:18" ht="15" customHeight="1">
      <c r="A103" s="1"/>
      <c r="B103" s="123" t="s">
        <v>76</v>
      </c>
      <c r="C103" s="10"/>
      <c r="D103" s="29" t="s">
        <v>313</v>
      </c>
      <c r="E103" s="29"/>
      <c r="F103" s="28"/>
      <c r="G103" s="38" t="s">
        <v>108</v>
      </c>
      <c r="H103" s="146"/>
      <c r="I103" s="146"/>
      <c r="J103" s="146">
        <f t="shared" si="3"/>
        <v>0</v>
      </c>
      <c r="K103" s="147"/>
      <c r="L103" s="135"/>
      <c r="M103" s="145"/>
      <c r="N103" s="339"/>
      <c r="O103" s="233"/>
      <c r="P103" s="233"/>
      <c r="Q103" s="145"/>
      <c r="R103" s="145"/>
    </row>
    <row r="104" spans="1:18" ht="15" customHeight="1">
      <c r="A104" s="1"/>
      <c r="B104" s="123" t="s">
        <v>77</v>
      </c>
      <c r="C104" s="10"/>
      <c r="D104" s="55" t="s">
        <v>314</v>
      </c>
      <c r="E104" s="55"/>
      <c r="F104" s="28"/>
      <c r="G104" s="38" t="s">
        <v>108</v>
      </c>
      <c r="H104" s="146"/>
      <c r="I104" s="146"/>
      <c r="J104" s="146">
        <f t="shared" si="3"/>
        <v>0</v>
      </c>
      <c r="K104" s="147"/>
      <c r="L104" s="135"/>
      <c r="M104" s="145"/>
      <c r="N104" s="339"/>
      <c r="O104" s="233"/>
      <c r="P104" s="233"/>
      <c r="Q104" s="145"/>
      <c r="R104" s="145"/>
    </row>
    <row r="105" spans="1:18" ht="15" customHeight="1">
      <c r="A105" s="1"/>
      <c r="B105" s="123" t="s">
        <v>78</v>
      </c>
      <c r="C105" s="10"/>
      <c r="D105" s="55" t="s">
        <v>315</v>
      </c>
      <c r="E105" s="55"/>
      <c r="F105" s="28"/>
      <c r="G105" s="38" t="s">
        <v>11</v>
      </c>
      <c r="H105" s="146"/>
      <c r="I105" s="146"/>
      <c r="J105" s="146">
        <f t="shared" si="3"/>
        <v>0</v>
      </c>
      <c r="K105" s="147"/>
      <c r="L105" s="135"/>
      <c r="M105" s="145"/>
      <c r="N105" s="339"/>
      <c r="O105" s="233"/>
      <c r="P105" s="233"/>
      <c r="Q105" s="145"/>
      <c r="R105" s="145"/>
    </row>
    <row r="106" spans="1:18" ht="15" customHeight="1">
      <c r="A106" s="1"/>
      <c r="B106" s="104" t="s">
        <v>137</v>
      </c>
      <c r="C106" s="58" t="s">
        <v>316</v>
      </c>
      <c r="D106" s="56"/>
      <c r="E106" s="70"/>
      <c r="F106" s="33"/>
      <c r="G106" s="33"/>
      <c r="H106" s="148"/>
      <c r="I106" s="148"/>
      <c r="J106" s="149"/>
      <c r="K106" s="147"/>
      <c r="L106" s="135"/>
      <c r="M106" s="145"/>
      <c r="N106" s="339"/>
      <c r="O106" s="233"/>
      <c r="P106" s="233"/>
      <c r="Q106" s="145"/>
      <c r="R106" s="145"/>
    </row>
    <row r="107" spans="1:18" ht="15" customHeight="1">
      <c r="A107" s="1"/>
      <c r="B107" s="104" t="s">
        <v>79</v>
      </c>
      <c r="C107" s="10"/>
      <c r="D107" s="31" t="s">
        <v>317</v>
      </c>
      <c r="E107" s="31"/>
      <c r="F107" s="30"/>
      <c r="G107" s="68" t="s">
        <v>108</v>
      </c>
      <c r="H107" s="143"/>
      <c r="I107" s="143"/>
      <c r="J107" s="143">
        <f t="shared" si="3"/>
        <v>0</v>
      </c>
      <c r="K107" s="147"/>
      <c r="L107" s="135"/>
      <c r="M107" s="145"/>
      <c r="N107" s="339"/>
      <c r="O107" s="233"/>
      <c r="P107" s="233"/>
      <c r="Q107" s="145"/>
      <c r="R107" s="145"/>
    </row>
    <row r="108" spans="1:18" ht="15" customHeight="1">
      <c r="A108" s="1"/>
      <c r="B108" s="104" t="s">
        <v>80</v>
      </c>
      <c r="C108" s="10"/>
      <c r="D108" s="29" t="s">
        <v>318</v>
      </c>
      <c r="E108" s="29"/>
      <c r="F108" s="28"/>
      <c r="G108" s="38" t="s">
        <v>108</v>
      </c>
      <c r="H108" s="146"/>
      <c r="I108" s="146"/>
      <c r="J108" s="146">
        <f t="shared" si="3"/>
        <v>0</v>
      </c>
      <c r="K108" s="147"/>
      <c r="L108" s="135"/>
      <c r="M108" s="145"/>
      <c r="N108" s="339"/>
      <c r="O108" s="233"/>
      <c r="P108" s="233"/>
      <c r="Q108" s="145"/>
      <c r="R108" s="145"/>
    </row>
    <row r="109" spans="1:18" ht="15" customHeight="1">
      <c r="A109" s="1"/>
      <c r="B109" s="104" t="s">
        <v>81</v>
      </c>
      <c r="C109" s="10"/>
      <c r="D109" s="29" t="s">
        <v>319</v>
      </c>
      <c r="E109" s="29"/>
      <c r="F109" s="28"/>
      <c r="G109" s="38" t="s">
        <v>108</v>
      </c>
      <c r="H109" s="146"/>
      <c r="I109" s="146"/>
      <c r="J109" s="146">
        <f t="shared" si="3"/>
        <v>0</v>
      </c>
      <c r="K109" s="147"/>
      <c r="L109" s="135"/>
      <c r="M109" s="145"/>
      <c r="N109" s="339"/>
      <c r="O109" s="233"/>
      <c r="P109" s="233"/>
      <c r="Q109" s="145"/>
      <c r="R109" s="145"/>
    </row>
    <row r="110" spans="1:18" ht="15" customHeight="1">
      <c r="A110" s="1"/>
      <c r="B110" s="104" t="s">
        <v>82</v>
      </c>
      <c r="C110" s="10"/>
      <c r="D110" s="29" t="s">
        <v>315</v>
      </c>
      <c r="E110" s="29"/>
      <c r="F110" s="28"/>
      <c r="G110" s="38" t="s">
        <v>11</v>
      </c>
      <c r="H110" s="146"/>
      <c r="I110" s="146"/>
      <c r="J110" s="146">
        <f t="shared" si="3"/>
        <v>0</v>
      </c>
      <c r="K110" s="147"/>
      <c r="L110" s="135"/>
      <c r="M110" s="145"/>
      <c r="N110" s="339"/>
      <c r="O110" s="233"/>
      <c r="P110" s="233"/>
      <c r="Q110" s="145"/>
      <c r="R110" s="145"/>
    </row>
    <row r="111" spans="1:18" ht="15" customHeight="1">
      <c r="A111" s="1"/>
      <c r="B111" s="104" t="s">
        <v>320</v>
      </c>
      <c r="C111" s="37"/>
      <c r="D111" s="29" t="s">
        <v>321</v>
      </c>
      <c r="E111" s="29"/>
      <c r="F111" s="28"/>
      <c r="G111" s="38" t="s">
        <v>11</v>
      </c>
      <c r="H111" s="146"/>
      <c r="I111" s="146"/>
      <c r="J111" s="146">
        <f t="shared" si="3"/>
        <v>0</v>
      </c>
      <c r="K111" s="147"/>
      <c r="L111" s="135"/>
      <c r="M111" s="145"/>
      <c r="N111" s="339"/>
      <c r="O111" s="233"/>
      <c r="P111" s="233"/>
      <c r="Q111" s="145"/>
      <c r="R111" s="145"/>
    </row>
    <row r="112" spans="1:18" ht="15" customHeight="1">
      <c r="A112" s="1"/>
      <c r="B112" s="104" t="s">
        <v>138</v>
      </c>
      <c r="C112" s="59" t="s">
        <v>322</v>
      </c>
      <c r="D112" s="56"/>
      <c r="E112" s="70"/>
      <c r="F112" s="33"/>
      <c r="G112" s="33"/>
      <c r="H112" s="148"/>
      <c r="I112" s="148"/>
      <c r="J112" s="149"/>
      <c r="K112" s="147"/>
      <c r="L112" s="135"/>
      <c r="M112" s="145"/>
      <c r="N112" s="339"/>
      <c r="O112" s="233"/>
      <c r="P112" s="233"/>
      <c r="Q112" s="145"/>
      <c r="R112" s="145"/>
    </row>
    <row r="113" spans="1:18" ht="15" customHeight="1">
      <c r="A113" s="1"/>
      <c r="B113" s="104" t="s">
        <v>83</v>
      </c>
      <c r="C113" s="11"/>
      <c r="D113" s="29" t="s">
        <v>323</v>
      </c>
      <c r="E113" s="29"/>
      <c r="F113" s="28"/>
      <c r="G113" s="38" t="s">
        <v>108</v>
      </c>
      <c r="H113" s="146"/>
      <c r="I113" s="146"/>
      <c r="J113" s="146">
        <f t="shared" si="3"/>
        <v>0</v>
      </c>
      <c r="K113" s="147"/>
      <c r="L113" s="135"/>
      <c r="M113" s="145"/>
      <c r="N113" s="339"/>
      <c r="O113" s="233"/>
      <c r="P113" s="233"/>
      <c r="Q113" s="145"/>
      <c r="R113" s="145"/>
    </row>
    <row r="114" spans="1:18" ht="15" customHeight="1">
      <c r="A114" s="1"/>
      <c r="B114" s="104" t="s">
        <v>84</v>
      </c>
      <c r="C114" s="10"/>
      <c r="D114" s="29" t="s">
        <v>324</v>
      </c>
      <c r="E114" s="29"/>
      <c r="F114" s="28"/>
      <c r="G114" s="38" t="s">
        <v>108</v>
      </c>
      <c r="H114" s="146"/>
      <c r="I114" s="146"/>
      <c r="J114" s="146">
        <f t="shared" si="3"/>
        <v>0</v>
      </c>
      <c r="K114" s="147"/>
      <c r="L114" s="135"/>
      <c r="M114" s="145"/>
      <c r="N114" s="339"/>
      <c r="O114" s="233"/>
      <c r="P114" s="233"/>
      <c r="Q114" s="145"/>
      <c r="R114" s="145"/>
    </row>
    <row r="115" spans="1:18" ht="15" customHeight="1">
      <c r="A115" s="1"/>
      <c r="B115" s="98">
        <v>2.04</v>
      </c>
      <c r="C115" s="109" t="s">
        <v>325</v>
      </c>
      <c r="D115" s="125"/>
      <c r="E115" s="126"/>
      <c r="F115" s="33"/>
      <c r="G115" s="33"/>
      <c r="H115" s="148"/>
      <c r="I115" s="148"/>
      <c r="J115" s="149"/>
      <c r="K115" s="147"/>
      <c r="L115" s="135"/>
      <c r="M115" s="145"/>
      <c r="N115" s="339"/>
      <c r="O115" s="233"/>
      <c r="P115" s="233"/>
      <c r="Q115" s="145"/>
      <c r="R115" s="145"/>
    </row>
    <row r="116" spans="1:18" ht="15" customHeight="1">
      <c r="A116" s="1"/>
      <c r="B116" s="104" t="s">
        <v>85</v>
      </c>
      <c r="C116" s="13"/>
      <c r="D116" s="44" t="s">
        <v>326</v>
      </c>
      <c r="E116" s="29"/>
      <c r="F116" s="72"/>
      <c r="G116" s="38" t="s">
        <v>72</v>
      </c>
      <c r="H116" s="146"/>
      <c r="I116" s="146"/>
      <c r="J116" s="146">
        <f t="shared" si="3"/>
        <v>0</v>
      </c>
      <c r="K116" s="147"/>
      <c r="L116" s="135"/>
      <c r="M116" s="145"/>
      <c r="N116" s="339"/>
      <c r="O116" s="233"/>
      <c r="P116" s="233"/>
      <c r="Q116" s="145"/>
      <c r="R116" s="145"/>
    </row>
    <row r="117" spans="1:18" ht="15" customHeight="1">
      <c r="A117" s="1"/>
      <c r="B117" s="104" t="s">
        <v>86</v>
      </c>
      <c r="C117" s="13"/>
      <c r="D117" s="44" t="s">
        <v>327</v>
      </c>
      <c r="E117" s="29"/>
      <c r="F117" s="72"/>
      <c r="G117" s="38" t="s">
        <v>72</v>
      </c>
      <c r="H117" s="146"/>
      <c r="I117" s="146"/>
      <c r="J117" s="146">
        <f t="shared" si="3"/>
        <v>0</v>
      </c>
      <c r="K117" s="147"/>
      <c r="L117" s="135"/>
      <c r="M117" s="145"/>
      <c r="N117" s="339"/>
      <c r="O117" s="233"/>
      <c r="P117" s="233"/>
      <c r="Q117" s="145"/>
      <c r="R117" s="145"/>
    </row>
    <row r="118" spans="1:18" ht="15" customHeight="1">
      <c r="A118" s="1"/>
      <c r="B118" s="104" t="s">
        <v>87</v>
      </c>
      <c r="C118" s="13"/>
      <c r="D118" s="48" t="s">
        <v>328</v>
      </c>
      <c r="E118" s="39"/>
      <c r="F118" s="72"/>
      <c r="G118" s="38" t="s">
        <v>72</v>
      </c>
      <c r="H118" s="146"/>
      <c r="I118" s="146"/>
      <c r="J118" s="146">
        <f t="shared" si="3"/>
        <v>0</v>
      </c>
      <c r="K118" s="147"/>
      <c r="L118" s="135"/>
      <c r="M118" s="145"/>
      <c r="N118" s="339"/>
      <c r="O118" s="233"/>
      <c r="P118" s="233"/>
      <c r="Q118" s="145"/>
      <c r="R118" s="145"/>
    </row>
    <row r="119" spans="1:18" ht="15" customHeight="1">
      <c r="A119" s="1"/>
      <c r="B119" s="104" t="s">
        <v>88</v>
      </c>
      <c r="C119" s="13"/>
      <c r="D119" s="44" t="s">
        <v>329</v>
      </c>
      <c r="E119" s="29"/>
      <c r="F119" s="72"/>
      <c r="G119" s="38" t="s">
        <v>108</v>
      </c>
      <c r="H119" s="146"/>
      <c r="I119" s="146"/>
      <c r="J119" s="146">
        <f t="shared" si="3"/>
        <v>0</v>
      </c>
      <c r="K119" s="147"/>
      <c r="L119" s="135"/>
      <c r="M119" s="145"/>
      <c r="N119" s="339"/>
      <c r="O119" s="233"/>
      <c r="P119" s="233"/>
      <c r="Q119" s="145"/>
      <c r="R119" s="145"/>
    </row>
    <row r="120" spans="1:18" ht="15" customHeight="1">
      <c r="A120" s="1"/>
      <c r="B120" s="104" t="s">
        <v>89</v>
      </c>
      <c r="C120" s="13"/>
      <c r="D120" s="48" t="s">
        <v>330</v>
      </c>
      <c r="E120" s="39"/>
      <c r="F120" s="72"/>
      <c r="G120" s="38" t="s">
        <v>11</v>
      </c>
      <c r="H120" s="146"/>
      <c r="I120" s="146"/>
      <c r="J120" s="146">
        <f t="shared" si="3"/>
        <v>0</v>
      </c>
      <c r="K120" s="147"/>
      <c r="L120" s="135"/>
      <c r="M120" s="145"/>
      <c r="N120" s="339"/>
      <c r="O120" s="233"/>
      <c r="P120" s="233"/>
      <c r="Q120" s="145"/>
      <c r="R120" s="145"/>
    </row>
    <row r="121" spans="1:18" ht="15" customHeight="1">
      <c r="A121" s="1"/>
      <c r="B121" s="104" t="s">
        <v>90</v>
      </c>
      <c r="C121" s="13"/>
      <c r="D121" s="48" t="s">
        <v>321</v>
      </c>
      <c r="E121" s="39"/>
      <c r="F121" s="77"/>
      <c r="G121" s="38" t="s">
        <v>11</v>
      </c>
      <c r="H121" s="144"/>
      <c r="I121" s="144"/>
      <c r="J121" s="146">
        <f t="shared" si="3"/>
        <v>0</v>
      </c>
      <c r="K121" s="147"/>
      <c r="L121" s="135"/>
      <c r="M121" s="145"/>
      <c r="N121" s="339"/>
      <c r="O121" s="233"/>
      <c r="P121" s="233"/>
      <c r="Q121" s="145"/>
      <c r="R121" s="145"/>
    </row>
    <row r="122" spans="1:18" ht="15" customHeight="1">
      <c r="A122" s="1"/>
      <c r="B122" s="104" t="s">
        <v>140</v>
      </c>
      <c r="C122" s="109" t="s">
        <v>331</v>
      </c>
      <c r="D122" s="48"/>
      <c r="E122" s="39"/>
      <c r="F122" s="77"/>
      <c r="G122" s="38"/>
      <c r="H122" s="144"/>
      <c r="I122" s="144"/>
      <c r="J122" s="144"/>
      <c r="K122" s="147"/>
      <c r="L122" s="135"/>
      <c r="M122" s="145"/>
      <c r="N122" s="339"/>
      <c r="O122" s="233"/>
      <c r="P122" s="233"/>
      <c r="Q122" s="145"/>
      <c r="R122" s="145"/>
    </row>
    <row r="123" spans="1:18" ht="15" customHeight="1">
      <c r="A123" s="1"/>
      <c r="B123" s="104" t="s">
        <v>332</v>
      </c>
      <c r="C123" s="13"/>
      <c r="D123" s="48" t="s">
        <v>334</v>
      </c>
      <c r="E123" s="39"/>
      <c r="F123" s="77"/>
      <c r="G123" s="38" t="s">
        <v>14</v>
      </c>
      <c r="H123" s="144"/>
      <c r="I123" s="144"/>
      <c r="J123" s="144">
        <f t="shared" si="3"/>
        <v>0</v>
      </c>
      <c r="K123" s="147"/>
      <c r="L123" s="135"/>
      <c r="M123" s="145"/>
      <c r="N123" s="339"/>
      <c r="O123" s="233"/>
      <c r="P123" s="233"/>
      <c r="Q123" s="145"/>
      <c r="R123" s="145"/>
    </row>
    <row r="124" spans="1:18" ht="15" customHeight="1">
      <c r="A124" s="1"/>
      <c r="B124" s="104" t="s">
        <v>333</v>
      </c>
      <c r="C124" s="13"/>
      <c r="D124" s="48" t="s">
        <v>335</v>
      </c>
      <c r="E124" s="39"/>
      <c r="F124" s="77"/>
      <c r="G124" s="38" t="s">
        <v>14</v>
      </c>
      <c r="H124" s="144"/>
      <c r="I124" s="144"/>
      <c r="J124" s="144">
        <f t="shared" si="3"/>
        <v>0</v>
      </c>
      <c r="K124" s="147"/>
      <c r="L124" s="135"/>
      <c r="M124" s="145"/>
      <c r="N124" s="339"/>
      <c r="O124" s="233"/>
      <c r="P124" s="233"/>
      <c r="Q124" s="145"/>
      <c r="R124" s="145"/>
    </row>
    <row r="125" spans="1:18" ht="15" customHeight="1">
      <c r="A125" s="1"/>
      <c r="B125" s="104" t="s">
        <v>337</v>
      </c>
      <c r="C125" s="13"/>
      <c r="D125" s="48" t="s">
        <v>336</v>
      </c>
      <c r="E125" s="39"/>
      <c r="F125" s="77"/>
      <c r="G125" s="38" t="s">
        <v>108</v>
      </c>
      <c r="H125" s="144"/>
      <c r="I125" s="144"/>
      <c r="J125" s="144">
        <f t="shared" si="3"/>
        <v>0</v>
      </c>
      <c r="K125" s="143"/>
      <c r="L125" s="135"/>
      <c r="M125" s="145"/>
      <c r="N125" s="339"/>
      <c r="O125" s="233"/>
      <c r="P125" s="233"/>
      <c r="Q125" s="145"/>
      <c r="R125" s="145"/>
    </row>
    <row r="126" spans="1:18" ht="15" customHeight="1">
      <c r="A126" s="1"/>
      <c r="B126" s="97" t="s">
        <v>143</v>
      </c>
      <c r="C126" s="384" t="s">
        <v>39</v>
      </c>
      <c r="D126" s="385"/>
      <c r="E126" s="117"/>
      <c r="F126" s="101"/>
      <c r="G126" s="101"/>
      <c r="H126" s="140"/>
      <c r="I126" s="140"/>
      <c r="J126" s="140"/>
      <c r="K126" s="141">
        <f>SUM(J127:J135)</f>
        <v>0</v>
      </c>
      <c r="L126" s="135"/>
      <c r="M126" s="142">
        <f>SUM(M127:M135)</f>
        <v>0</v>
      </c>
      <c r="N126" s="342"/>
      <c r="O126" s="234"/>
      <c r="P126" s="234"/>
      <c r="Q126" s="240"/>
      <c r="R126" s="239"/>
    </row>
    <row r="127" spans="1:18" ht="15" customHeight="1">
      <c r="A127" s="1"/>
      <c r="B127" s="104" t="s">
        <v>144</v>
      </c>
      <c r="C127" s="13"/>
      <c r="D127" s="48" t="s">
        <v>227</v>
      </c>
      <c r="E127" s="63"/>
      <c r="F127" s="75"/>
      <c r="G127" s="68" t="s">
        <v>11</v>
      </c>
      <c r="H127" s="143"/>
      <c r="I127" s="143"/>
      <c r="J127" s="143">
        <f>SUM(H127*I127)</f>
        <v>0</v>
      </c>
      <c r="K127" s="144"/>
      <c r="L127" s="135"/>
      <c r="M127" s="145"/>
      <c r="N127" s="339"/>
      <c r="O127" s="233"/>
      <c r="P127" s="233"/>
      <c r="Q127" s="145"/>
      <c r="R127" s="145"/>
    </row>
    <row r="128" spans="1:18" ht="15" customHeight="1">
      <c r="A128" s="1"/>
      <c r="B128" s="104" t="s">
        <v>145</v>
      </c>
      <c r="C128" s="204" t="s">
        <v>92</v>
      </c>
      <c r="D128" s="48"/>
      <c r="E128" s="63"/>
      <c r="F128" s="72"/>
      <c r="G128" s="38"/>
      <c r="H128" s="146"/>
      <c r="I128" s="146"/>
      <c r="J128" s="143"/>
      <c r="K128" s="147"/>
      <c r="L128" s="135"/>
      <c r="M128" s="145"/>
      <c r="N128" s="339"/>
      <c r="O128" s="233"/>
      <c r="P128" s="233"/>
      <c r="Q128" s="145"/>
      <c r="R128" s="145"/>
    </row>
    <row r="129" spans="1:18" ht="15" customHeight="1">
      <c r="A129" s="1"/>
      <c r="B129" s="104" t="s">
        <v>338</v>
      </c>
      <c r="C129" s="13"/>
      <c r="D129" s="48" t="s">
        <v>228</v>
      </c>
      <c r="E129" s="63"/>
      <c r="F129" s="72"/>
      <c r="G129" s="38" t="s">
        <v>11</v>
      </c>
      <c r="H129" s="146"/>
      <c r="I129" s="146"/>
      <c r="J129" s="143">
        <f>SUM(H129*I129)</f>
        <v>0</v>
      </c>
      <c r="K129" s="147"/>
      <c r="L129" s="135"/>
      <c r="M129" s="145"/>
      <c r="N129" s="339"/>
      <c r="O129" s="233"/>
      <c r="P129" s="233"/>
      <c r="Q129" s="145"/>
      <c r="R129" s="145"/>
    </row>
    <row r="130" spans="1:18" ht="15" customHeight="1">
      <c r="A130" s="1"/>
      <c r="B130" s="104" t="s">
        <v>339</v>
      </c>
      <c r="C130" s="13"/>
      <c r="D130" s="48" t="s">
        <v>229</v>
      </c>
      <c r="E130" s="63"/>
      <c r="F130" s="72"/>
      <c r="G130" s="38" t="s">
        <v>14</v>
      </c>
      <c r="H130" s="146"/>
      <c r="I130" s="146"/>
      <c r="J130" s="143">
        <f>SUM(H130*I130)</f>
        <v>0</v>
      </c>
      <c r="K130" s="147"/>
      <c r="L130" s="135"/>
      <c r="M130" s="145"/>
      <c r="N130" s="339"/>
      <c r="O130" s="233"/>
      <c r="P130" s="233"/>
      <c r="Q130" s="145"/>
      <c r="R130" s="145"/>
    </row>
    <row r="131" spans="1:18" ht="15" customHeight="1">
      <c r="A131" s="1"/>
      <c r="B131" s="104" t="s">
        <v>146</v>
      </c>
      <c r="C131" s="204" t="s">
        <v>231</v>
      </c>
      <c r="D131" s="48"/>
      <c r="E131" s="63"/>
      <c r="F131" s="72"/>
      <c r="G131" s="38"/>
      <c r="H131" s="146"/>
      <c r="I131" s="146"/>
      <c r="J131" s="143"/>
      <c r="K131" s="147"/>
      <c r="L131" s="135"/>
      <c r="M131" s="145"/>
      <c r="N131" s="339"/>
      <c r="O131" s="233"/>
      <c r="P131" s="233"/>
      <c r="Q131" s="145"/>
      <c r="R131" s="145"/>
    </row>
    <row r="132" spans="1:18" ht="15" customHeight="1">
      <c r="A132" s="1"/>
      <c r="B132" s="104" t="s">
        <v>340</v>
      </c>
      <c r="C132" s="13"/>
      <c r="D132" s="48" t="s">
        <v>234</v>
      </c>
      <c r="E132" s="63"/>
      <c r="F132" s="72"/>
      <c r="G132" s="38" t="s">
        <v>11</v>
      </c>
      <c r="H132" s="146"/>
      <c r="I132" s="146"/>
      <c r="J132" s="143">
        <f>SUM(H132*I132)</f>
        <v>0</v>
      </c>
      <c r="K132" s="147"/>
      <c r="L132" s="135"/>
      <c r="M132" s="145"/>
      <c r="N132" s="339"/>
      <c r="O132" s="233"/>
      <c r="P132" s="233"/>
      <c r="Q132" s="145"/>
      <c r="R132" s="145"/>
    </row>
    <row r="133" spans="1:18" ht="15" customHeight="1">
      <c r="A133" s="1"/>
      <c r="B133" s="104" t="s">
        <v>341</v>
      </c>
      <c r="C133" s="13"/>
      <c r="D133" s="48" t="s">
        <v>235</v>
      </c>
      <c r="E133" s="63"/>
      <c r="F133" s="72"/>
      <c r="G133" s="38" t="s">
        <v>11</v>
      </c>
      <c r="H133" s="146"/>
      <c r="I133" s="146"/>
      <c r="J133" s="143">
        <f>SUM(H133*I133)</f>
        <v>0</v>
      </c>
      <c r="K133" s="147"/>
      <c r="L133" s="135"/>
      <c r="M133" s="145"/>
      <c r="N133" s="339"/>
      <c r="O133" s="233"/>
      <c r="P133" s="233"/>
      <c r="Q133" s="145"/>
      <c r="R133" s="145"/>
    </row>
    <row r="134" spans="1:18" ht="15" customHeight="1">
      <c r="A134" s="1"/>
      <c r="B134" s="104" t="s">
        <v>342</v>
      </c>
      <c r="C134" s="13"/>
      <c r="D134" s="48" t="s">
        <v>236</v>
      </c>
      <c r="E134" s="63"/>
      <c r="F134" s="72"/>
      <c r="G134" s="38" t="s">
        <v>11</v>
      </c>
      <c r="H134" s="146"/>
      <c r="I134" s="146"/>
      <c r="J134" s="143">
        <f>SUM(H134*I134)</f>
        <v>0</v>
      </c>
      <c r="K134" s="147"/>
      <c r="L134" s="135"/>
      <c r="M134" s="145"/>
      <c r="N134" s="339"/>
      <c r="O134" s="233"/>
      <c r="P134" s="233"/>
      <c r="Q134" s="145"/>
      <c r="R134" s="145"/>
    </row>
    <row r="135" spans="1:18" ht="15" customHeight="1">
      <c r="A135" s="1"/>
      <c r="B135" s="104" t="s">
        <v>147</v>
      </c>
      <c r="C135" s="351"/>
      <c r="D135" s="48" t="s">
        <v>237</v>
      </c>
      <c r="E135" s="63"/>
      <c r="F135" s="72"/>
      <c r="G135" s="38" t="s">
        <v>11</v>
      </c>
      <c r="H135" s="146"/>
      <c r="I135" s="146"/>
      <c r="J135" s="143">
        <f>SUM(H135*I135)</f>
        <v>0</v>
      </c>
      <c r="K135" s="143"/>
      <c r="L135" s="135"/>
      <c r="M135" s="145"/>
      <c r="N135" s="339"/>
      <c r="O135" s="233"/>
      <c r="P135" s="233"/>
      <c r="Q135" s="145"/>
      <c r="R135" s="145"/>
    </row>
    <row r="136" spans="1:18" ht="15" customHeight="1">
      <c r="A136" s="1"/>
      <c r="B136" s="97" t="s">
        <v>148</v>
      </c>
      <c r="C136" s="99" t="s">
        <v>40</v>
      </c>
      <c r="D136" s="100"/>
      <c r="E136" s="119">
        <f>+$E$22</f>
        <v>0</v>
      </c>
      <c r="F136" s="120"/>
      <c r="G136" s="120"/>
      <c r="H136" s="150"/>
      <c r="I136" s="150"/>
      <c r="J136" s="150"/>
      <c r="K136" s="141">
        <f>SUM(J137:J151)</f>
        <v>0</v>
      </c>
      <c r="L136" s="135"/>
      <c r="M136" s="142">
        <f>SUM(M137:M151)</f>
        <v>0</v>
      </c>
      <c r="N136" s="342"/>
      <c r="O136" s="234"/>
      <c r="P136" s="234"/>
      <c r="Q136" s="240"/>
      <c r="R136" s="356"/>
    </row>
    <row r="137" spans="1:18" ht="15" customHeight="1">
      <c r="A137" s="1"/>
      <c r="B137" s="104" t="s">
        <v>149</v>
      </c>
      <c r="C137" s="25" t="s">
        <v>56</v>
      </c>
      <c r="D137" s="78" t="s">
        <v>115</v>
      </c>
      <c r="E137" s="48"/>
      <c r="F137" s="33"/>
      <c r="G137" s="33"/>
      <c r="H137" s="148"/>
      <c r="I137" s="148"/>
      <c r="J137" s="149"/>
      <c r="K137" s="289"/>
      <c r="L137" s="135"/>
      <c r="M137" s="145"/>
      <c r="N137" s="339"/>
      <c r="O137" s="233"/>
      <c r="P137" s="233"/>
      <c r="Q137" s="145"/>
      <c r="R137" s="145"/>
    </row>
    <row r="138" spans="1:18" ht="15" customHeight="1">
      <c r="A138" s="1"/>
      <c r="B138" s="104" t="s">
        <v>283</v>
      </c>
      <c r="C138" s="18"/>
      <c r="D138" s="39" t="s">
        <v>110</v>
      </c>
      <c r="E138" s="42"/>
      <c r="F138" s="30"/>
      <c r="G138" s="30" t="s">
        <v>14</v>
      </c>
      <c r="H138" s="143"/>
      <c r="I138" s="143"/>
      <c r="J138" s="143">
        <f aca="true" t="shared" si="4" ref="J138:J151">SUM(H138*I138)</f>
        <v>0</v>
      </c>
      <c r="K138" s="147"/>
      <c r="L138" s="135"/>
      <c r="M138" s="145"/>
      <c r="N138" s="339"/>
      <c r="O138" s="233"/>
      <c r="P138" s="233"/>
      <c r="Q138" s="145"/>
      <c r="R138" s="145"/>
    </row>
    <row r="139" spans="1:18" ht="15" customHeight="1">
      <c r="A139" s="1"/>
      <c r="B139" s="104" t="s">
        <v>150</v>
      </c>
      <c r="C139" s="58" t="s">
        <v>66</v>
      </c>
      <c r="D139" s="42" t="s">
        <v>115</v>
      </c>
      <c r="E139" s="39"/>
      <c r="F139" s="28"/>
      <c r="G139" s="28"/>
      <c r="H139" s="146"/>
      <c r="I139" s="146"/>
      <c r="J139" s="146"/>
      <c r="K139" s="147"/>
      <c r="L139" s="135"/>
      <c r="M139" s="145"/>
      <c r="N139" s="339"/>
      <c r="O139" s="233"/>
      <c r="P139" s="233"/>
      <c r="Q139" s="145"/>
      <c r="R139" s="145"/>
    </row>
    <row r="140" spans="1:18" ht="15" customHeight="1">
      <c r="A140" s="1"/>
      <c r="B140" s="104" t="s">
        <v>230</v>
      </c>
      <c r="C140" s="25"/>
      <c r="D140" s="39" t="s">
        <v>91</v>
      </c>
      <c r="E140" s="39"/>
      <c r="F140" s="28"/>
      <c r="G140" s="28" t="s">
        <v>14</v>
      </c>
      <c r="H140" s="146"/>
      <c r="I140" s="146"/>
      <c r="J140" s="146">
        <f t="shared" si="4"/>
        <v>0</v>
      </c>
      <c r="K140" s="147"/>
      <c r="L140" s="135"/>
      <c r="M140" s="145"/>
      <c r="N140" s="339"/>
      <c r="O140" s="233"/>
      <c r="P140" s="233"/>
      <c r="Q140" s="145"/>
      <c r="R140" s="145"/>
    </row>
    <row r="141" spans="1:18" ht="15" customHeight="1">
      <c r="A141" s="1"/>
      <c r="B141" s="104" t="s">
        <v>151</v>
      </c>
      <c r="C141" s="58" t="s">
        <v>219</v>
      </c>
      <c r="D141" s="78" t="s">
        <v>115</v>
      </c>
      <c r="E141" s="48"/>
      <c r="F141" s="33"/>
      <c r="G141" s="33"/>
      <c r="H141" s="148"/>
      <c r="I141" s="148"/>
      <c r="J141" s="149"/>
      <c r="K141" s="152"/>
      <c r="L141" s="135"/>
      <c r="M141" s="145"/>
      <c r="N141" s="339"/>
      <c r="O141" s="233"/>
      <c r="P141" s="233"/>
      <c r="Q141" s="145"/>
      <c r="R141" s="145"/>
    </row>
    <row r="142" spans="1:18" ht="15" customHeight="1">
      <c r="A142" s="1"/>
      <c r="B142" s="104" t="s">
        <v>232</v>
      </c>
      <c r="C142" s="18"/>
      <c r="D142" s="63" t="s">
        <v>238</v>
      </c>
      <c r="E142" s="42"/>
      <c r="F142" s="30"/>
      <c r="G142" s="30" t="s">
        <v>14</v>
      </c>
      <c r="H142" s="143"/>
      <c r="I142" s="143"/>
      <c r="J142" s="143">
        <f t="shared" si="4"/>
        <v>0</v>
      </c>
      <c r="K142" s="147"/>
      <c r="L142" s="135"/>
      <c r="M142" s="145"/>
      <c r="N142" s="339"/>
      <c r="O142" s="233"/>
      <c r="P142" s="233"/>
      <c r="Q142" s="145"/>
      <c r="R142" s="145"/>
    </row>
    <row r="143" spans="1:18" ht="15" customHeight="1">
      <c r="A143" s="1"/>
      <c r="B143" s="104" t="s">
        <v>233</v>
      </c>
      <c r="C143" s="18"/>
      <c r="D143" s="63" t="s">
        <v>239</v>
      </c>
      <c r="E143" s="57"/>
      <c r="F143" s="34"/>
      <c r="G143" s="34" t="s">
        <v>14</v>
      </c>
      <c r="H143" s="144"/>
      <c r="I143" s="144"/>
      <c r="J143" s="143">
        <f t="shared" si="4"/>
        <v>0</v>
      </c>
      <c r="K143" s="147"/>
      <c r="L143" s="135"/>
      <c r="M143" s="145"/>
      <c r="N143" s="339"/>
      <c r="O143" s="233"/>
      <c r="P143" s="233"/>
      <c r="Q143" s="145"/>
      <c r="R143" s="145"/>
    </row>
    <row r="144" spans="1:18" ht="15" customHeight="1">
      <c r="A144" s="1"/>
      <c r="B144" s="104" t="s">
        <v>208</v>
      </c>
      <c r="C144" s="58" t="s">
        <v>65</v>
      </c>
      <c r="D144" s="78" t="s">
        <v>115</v>
      </c>
      <c r="E144" s="48"/>
      <c r="F144" s="33"/>
      <c r="G144" s="33"/>
      <c r="H144" s="148"/>
      <c r="I144" s="148"/>
      <c r="J144" s="149"/>
      <c r="K144" s="152"/>
      <c r="L144" s="135"/>
      <c r="M144" s="145"/>
      <c r="N144" s="339"/>
      <c r="O144" s="233"/>
      <c r="P144" s="233"/>
      <c r="Q144" s="145"/>
      <c r="R144" s="145"/>
    </row>
    <row r="145" spans="1:18" ht="15" customHeight="1">
      <c r="A145" s="1"/>
      <c r="B145" s="104" t="s">
        <v>343</v>
      </c>
      <c r="C145" s="10"/>
      <c r="D145" s="63" t="s">
        <v>109</v>
      </c>
      <c r="E145" s="42"/>
      <c r="F145" s="30"/>
      <c r="G145" s="30" t="s">
        <v>14</v>
      </c>
      <c r="H145" s="143"/>
      <c r="I145" s="143"/>
      <c r="J145" s="143">
        <f t="shared" si="4"/>
        <v>0</v>
      </c>
      <c r="K145" s="147"/>
      <c r="L145" s="135"/>
      <c r="M145" s="145"/>
      <c r="N145" s="339"/>
      <c r="O145" s="233"/>
      <c r="P145" s="233"/>
      <c r="Q145" s="145"/>
      <c r="R145" s="145"/>
    </row>
    <row r="146" spans="1:18" ht="15" customHeight="1">
      <c r="A146" s="1"/>
      <c r="B146" s="104" t="s">
        <v>344</v>
      </c>
      <c r="C146" s="10"/>
      <c r="D146" s="63" t="s">
        <v>240</v>
      </c>
      <c r="E146" s="42"/>
      <c r="F146" s="30"/>
      <c r="G146" s="30" t="s">
        <v>14</v>
      </c>
      <c r="H146" s="143"/>
      <c r="I146" s="143"/>
      <c r="J146" s="143">
        <f t="shared" si="4"/>
        <v>0</v>
      </c>
      <c r="K146" s="147"/>
      <c r="L146" s="135"/>
      <c r="M146" s="145"/>
      <c r="N146" s="339"/>
      <c r="O146" s="233"/>
      <c r="P146" s="233"/>
      <c r="Q146" s="145"/>
      <c r="R146" s="145"/>
    </row>
    <row r="147" spans="1:18" ht="15" customHeight="1">
      <c r="A147" s="1"/>
      <c r="B147" s="104" t="s">
        <v>345</v>
      </c>
      <c r="C147" s="10"/>
      <c r="D147" s="63" t="s">
        <v>241</v>
      </c>
      <c r="E147" s="42"/>
      <c r="F147" s="30"/>
      <c r="G147" s="30" t="s">
        <v>14</v>
      </c>
      <c r="H147" s="143"/>
      <c r="I147" s="143"/>
      <c r="J147" s="143">
        <f t="shared" si="4"/>
        <v>0</v>
      </c>
      <c r="K147" s="147"/>
      <c r="L147" s="135"/>
      <c r="M147" s="145"/>
      <c r="N147" s="339"/>
      <c r="O147" s="233"/>
      <c r="P147" s="233"/>
      <c r="Q147" s="145"/>
      <c r="R147" s="145"/>
    </row>
    <row r="148" spans="1:18" ht="15" customHeight="1">
      <c r="A148" s="1"/>
      <c r="B148" s="104" t="s">
        <v>346</v>
      </c>
      <c r="C148" s="10"/>
      <c r="D148" s="63" t="s">
        <v>242</v>
      </c>
      <c r="E148" s="42"/>
      <c r="F148" s="30"/>
      <c r="G148" s="30" t="s">
        <v>14</v>
      </c>
      <c r="H148" s="143"/>
      <c r="I148" s="143"/>
      <c r="J148" s="143">
        <f t="shared" si="4"/>
        <v>0</v>
      </c>
      <c r="K148" s="147"/>
      <c r="L148" s="135"/>
      <c r="M148" s="145"/>
      <c r="N148" s="339"/>
      <c r="O148" s="233"/>
      <c r="P148" s="233"/>
      <c r="Q148" s="145"/>
      <c r="R148" s="145"/>
    </row>
    <row r="149" spans="1:18" ht="15" customHeight="1">
      <c r="A149" s="1"/>
      <c r="B149" s="104" t="s">
        <v>347</v>
      </c>
      <c r="C149" s="10"/>
      <c r="D149" s="63" t="s">
        <v>243</v>
      </c>
      <c r="E149" s="42"/>
      <c r="F149" s="30"/>
      <c r="G149" s="30" t="s">
        <v>14</v>
      </c>
      <c r="H149" s="143"/>
      <c r="I149" s="143"/>
      <c r="J149" s="143">
        <f t="shared" si="4"/>
        <v>0</v>
      </c>
      <c r="K149" s="147"/>
      <c r="L149" s="135"/>
      <c r="M149" s="145"/>
      <c r="N149" s="339"/>
      <c r="O149" s="233"/>
      <c r="P149" s="233"/>
      <c r="Q149" s="145"/>
      <c r="R149" s="145"/>
    </row>
    <row r="150" spans="1:18" ht="15" customHeight="1">
      <c r="A150" s="1"/>
      <c r="B150" s="104" t="s">
        <v>348</v>
      </c>
      <c r="C150" s="10"/>
      <c r="D150" s="63" t="s">
        <v>244</v>
      </c>
      <c r="E150" s="42"/>
      <c r="F150" s="30"/>
      <c r="G150" s="30" t="s">
        <v>14</v>
      </c>
      <c r="H150" s="143"/>
      <c r="I150" s="143"/>
      <c r="J150" s="143">
        <f t="shared" si="4"/>
        <v>0</v>
      </c>
      <c r="K150" s="147"/>
      <c r="L150" s="135"/>
      <c r="M150" s="145"/>
      <c r="N150" s="339"/>
      <c r="O150" s="233"/>
      <c r="P150" s="233"/>
      <c r="Q150" s="145"/>
      <c r="R150" s="145"/>
    </row>
    <row r="151" spans="2:18" ht="15" customHeight="1">
      <c r="B151" s="104" t="s">
        <v>349</v>
      </c>
      <c r="C151" s="10"/>
      <c r="D151" s="63" t="s">
        <v>245</v>
      </c>
      <c r="E151" s="42"/>
      <c r="F151" s="30"/>
      <c r="G151" s="30" t="s">
        <v>14</v>
      </c>
      <c r="H151" s="143"/>
      <c r="I151" s="143"/>
      <c r="J151" s="143">
        <f t="shared" si="4"/>
        <v>0</v>
      </c>
      <c r="K151" s="147"/>
      <c r="L151" s="135"/>
      <c r="M151" s="145"/>
      <c r="N151" s="339"/>
      <c r="O151" s="233"/>
      <c r="P151" s="233"/>
      <c r="Q151" s="145"/>
      <c r="R151" s="145"/>
    </row>
    <row r="152" spans="1:18" ht="15" customHeight="1">
      <c r="A152" s="1"/>
      <c r="B152" s="97" t="s">
        <v>152</v>
      </c>
      <c r="C152" s="99" t="s">
        <v>116</v>
      </c>
      <c r="D152" s="100"/>
      <c r="E152" s="119" t="str">
        <f>+$E$20</f>
        <v>DIMENSIÓN ESPESOR MARCAS Y MODELOS</v>
      </c>
      <c r="F152" s="120"/>
      <c r="G152" s="120"/>
      <c r="H152" s="150"/>
      <c r="I152" s="150"/>
      <c r="J152" s="150"/>
      <c r="K152" s="141">
        <f>SUM(J153:J156)</f>
        <v>0</v>
      </c>
      <c r="L152" s="135"/>
      <c r="M152" s="142">
        <f>SUM(M153:M156)</f>
        <v>0</v>
      </c>
      <c r="N152" s="342"/>
      <c r="O152" s="234"/>
      <c r="P152" s="234"/>
      <c r="Q152" s="240"/>
      <c r="R152" s="239"/>
    </row>
    <row r="153" spans="1:18" ht="15" customHeight="1">
      <c r="A153" s="1"/>
      <c r="B153" s="104" t="s">
        <v>153</v>
      </c>
      <c r="C153" s="13"/>
      <c r="D153" s="78" t="s">
        <v>112</v>
      </c>
      <c r="E153" s="44"/>
      <c r="F153" s="33"/>
      <c r="G153" s="33"/>
      <c r="H153" s="148"/>
      <c r="I153" s="148"/>
      <c r="J153" s="149"/>
      <c r="K153" s="152"/>
      <c r="L153" s="135"/>
      <c r="M153" s="145"/>
      <c r="N153" s="339"/>
      <c r="O153" s="233"/>
      <c r="P153" s="233"/>
      <c r="Q153" s="145"/>
      <c r="R153" s="145"/>
    </row>
    <row r="154" spans="1:18" ht="15" customHeight="1">
      <c r="A154" s="1"/>
      <c r="B154" s="104" t="s">
        <v>98</v>
      </c>
      <c r="C154" s="13"/>
      <c r="D154" s="39" t="s">
        <v>111</v>
      </c>
      <c r="E154" s="31"/>
      <c r="F154" s="30"/>
      <c r="G154" s="30" t="s">
        <v>14</v>
      </c>
      <c r="H154" s="143"/>
      <c r="I154" s="143"/>
      <c r="J154" s="143">
        <f>SUM(H154*I154)</f>
        <v>0</v>
      </c>
      <c r="K154" s="147"/>
      <c r="L154" s="135"/>
      <c r="M154" s="145"/>
      <c r="N154" s="339"/>
      <c r="O154" s="233"/>
      <c r="P154" s="233"/>
      <c r="Q154" s="145"/>
      <c r="R154" s="145"/>
    </row>
    <row r="155" spans="1:18" ht="15" customHeight="1">
      <c r="A155" s="1"/>
      <c r="B155" s="104" t="s">
        <v>99</v>
      </c>
      <c r="C155" s="13"/>
      <c r="D155" s="39" t="s">
        <v>246</v>
      </c>
      <c r="E155" s="35"/>
      <c r="F155" s="34"/>
      <c r="G155" s="28"/>
      <c r="H155" s="146"/>
      <c r="I155" s="146"/>
      <c r="J155" s="146"/>
      <c r="K155" s="147"/>
      <c r="L155" s="135"/>
      <c r="M155" s="145"/>
      <c r="N155" s="339"/>
      <c r="O155" s="233"/>
      <c r="P155" s="233"/>
      <c r="Q155" s="145"/>
      <c r="R155" s="145"/>
    </row>
    <row r="156" spans="1:18" ht="15" customHeight="1">
      <c r="A156" s="1"/>
      <c r="B156" s="104" t="s">
        <v>206</v>
      </c>
      <c r="C156" s="13"/>
      <c r="D156" s="29" t="s">
        <v>247</v>
      </c>
      <c r="E156" s="29"/>
      <c r="F156" s="28"/>
      <c r="G156" s="28" t="s">
        <v>14</v>
      </c>
      <c r="H156" s="146"/>
      <c r="I156" s="146"/>
      <c r="J156" s="146">
        <f>SUM(H156*I156)</f>
        <v>0</v>
      </c>
      <c r="K156" s="147"/>
      <c r="L156" s="135"/>
      <c r="M156" s="145"/>
      <c r="N156" s="339"/>
      <c r="O156" s="233"/>
      <c r="P156" s="233"/>
      <c r="Q156" s="145"/>
      <c r="R156" s="145"/>
    </row>
    <row r="157" spans="1:18" ht="15" customHeight="1">
      <c r="A157" s="1"/>
      <c r="B157" s="97" t="s">
        <v>155</v>
      </c>
      <c r="C157" s="103" t="s">
        <v>117</v>
      </c>
      <c r="D157" s="100"/>
      <c r="E157" s="119" t="str">
        <f>+$E$20</f>
        <v>DIMENSIÓN ESPESOR MARCAS Y MODELOS</v>
      </c>
      <c r="F157" s="120"/>
      <c r="G157" s="120"/>
      <c r="H157" s="150"/>
      <c r="I157" s="150"/>
      <c r="J157" s="150"/>
      <c r="K157" s="141">
        <f>SUM(J158:J181)</f>
        <v>0</v>
      </c>
      <c r="L157" s="135"/>
      <c r="M157" s="142">
        <f>SUM(M158:M181)</f>
        <v>0</v>
      </c>
      <c r="N157" s="342"/>
      <c r="O157" s="234"/>
      <c r="P157" s="234"/>
      <c r="Q157" s="240"/>
      <c r="R157" s="241"/>
    </row>
    <row r="158" spans="1:18" ht="15" customHeight="1">
      <c r="A158" s="1"/>
      <c r="B158" s="104" t="s">
        <v>156</v>
      </c>
      <c r="C158" s="13"/>
      <c r="D158" s="78" t="s">
        <v>112</v>
      </c>
      <c r="E158" s="44"/>
      <c r="F158" s="33"/>
      <c r="G158" s="33"/>
      <c r="H158" s="148"/>
      <c r="I158" s="148"/>
      <c r="J158" s="149"/>
      <c r="K158" s="289"/>
      <c r="L158" s="135"/>
      <c r="M158" s="145"/>
      <c r="N158" s="339"/>
      <c r="O158" s="233"/>
      <c r="P158" s="233"/>
      <c r="Q158" s="145"/>
      <c r="R158" s="145"/>
    </row>
    <row r="159" spans="1:18" ht="15" customHeight="1">
      <c r="A159" s="1"/>
      <c r="B159" s="104" t="s">
        <v>68</v>
      </c>
      <c r="C159" s="13"/>
      <c r="D159" s="48" t="s">
        <v>101</v>
      </c>
      <c r="E159" s="39"/>
      <c r="F159" s="28"/>
      <c r="G159" s="38" t="s">
        <v>14</v>
      </c>
      <c r="H159" s="146"/>
      <c r="I159" s="146"/>
      <c r="J159" s="154">
        <f>SUM(H159*I159)</f>
        <v>0</v>
      </c>
      <c r="K159" s="147"/>
      <c r="L159" s="135"/>
      <c r="M159" s="145"/>
      <c r="N159" s="339"/>
      <c r="O159" s="233"/>
      <c r="P159" s="233"/>
      <c r="Q159" s="145"/>
      <c r="R159" s="145"/>
    </row>
    <row r="160" spans="1:18" ht="15" customHeight="1">
      <c r="A160" s="1"/>
      <c r="B160" s="104" t="s">
        <v>404</v>
      </c>
      <c r="C160" s="13"/>
      <c r="D160" s="48" t="s">
        <v>405</v>
      </c>
      <c r="E160" s="39"/>
      <c r="F160" s="28"/>
      <c r="G160" s="38" t="s">
        <v>14</v>
      </c>
      <c r="H160" s="146"/>
      <c r="I160" s="146"/>
      <c r="J160" s="154">
        <f>SUM(H160*I160)</f>
        <v>0</v>
      </c>
      <c r="K160" s="147"/>
      <c r="L160" s="135"/>
      <c r="M160" s="145"/>
      <c r="N160" s="339"/>
      <c r="O160" s="233"/>
      <c r="P160" s="233"/>
      <c r="Q160" s="145"/>
      <c r="R160" s="145"/>
    </row>
    <row r="161" spans="1:18" ht="15" customHeight="1">
      <c r="A161" s="1"/>
      <c r="B161" s="104" t="s">
        <v>157</v>
      </c>
      <c r="C161" s="366" t="s">
        <v>364</v>
      </c>
      <c r="D161" s="48" t="s">
        <v>113</v>
      </c>
      <c r="E161" s="39"/>
      <c r="F161" s="28"/>
      <c r="G161" s="38"/>
      <c r="H161" s="146"/>
      <c r="I161" s="146"/>
      <c r="J161" s="149"/>
      <c r="K161" s="147"/>
      <c r="L161" s="135"/>
      <c r="M161" s="145"/>
      <c r="N161" s="339"/>
      <c r="O161" s="233"/>
      <c r="P161" s="233"/>
      <c r="Q161" s="145"/>
      <c r="R161" s="145"/>
    </row>
    <row r="162" spans="1:18" ht="15" customHeight="1">
      <c r="A162" s="1"/>
      <c r="B162" s="104" t="s">
        <v>67</v>
      </c>
      <c r="C162" s="367"/>
      <c r="D162" s="106" t="s">
        <v>365</v>
      </c>
      <c r="E162" s="39"/>
      <c r="F162" s="28"/>
      <c r="G162" s="38" t="s">
        <v>14</v>
      </c>
      <c r="H162" s="146"/>
      <c r="I162" s="146"/>
      <c r="J162" s="154">
        <f>SUM(H162*I162)</f>
        <v>0</v>
      </c>
      <c r="K162" s="147"/>
      <c r="L162" s="135"/>
      <c r="M162" s="145"/>
      <c r="N162" s="339"/>
      <c r="O162" s="233"/>
      <c r="P162" s="233"/>
      <c r="Q162" s="145"/>
      <c r="R162" s="145"/>
    </row>
    <row r="163" spans="1:18" ht="15" customHeight="1">
      <c r="A163" s="1"/>
      <c r="B163" s="104" t="s">
        <v>382</v>
      </c>
      <c r="C163" s="367"/>
      <c r="D163" s="106" t="s">
        <v>385</v>
      </c>
      <c r="E163" s="39"/>
      <c r="F163" s="28"/>
      <c r="G163" s="38" t="s">
        <v>14</v>
      </c>
      <c r="H163" s="146"/>
      <c r="I163" s="146"/>
      <c r="J163" s="154">
        <f aca="true" t="shared" si="5" ref="J163:J181">SUM(H163*I163)</f>
        <v>0</v>
      </c>
      <c r="K163" s="147"/>
      <c r="L163" s="135"/>
      <c r="M163" s="145"/>
      <c r="N163" s="339"/>
      <c r="O163" s="233"/>
      <c r="P163" s="233"/>
      <c r="Q163" s="145"/>
      <c r="R163" s="145"/>
    </row>
    <row r="164" spans="1:18" ht="15" customHeight="1">
      <c r="A164" s="1"/>
      <c r="B164" s="104" t="s">
        <v>366</v>
      </c>
      <c r="C164" s="367"/>
      <c r="D164" s="106" t="s">
        <v>386</v>
      </c>
      <c r="E164" s="39"/>
      <c r="F164" s="28"/>
      <c r="G164" s="38" t="s">
        <v>14</v>
      </c>
      <c r="H164" s="146"/>
      <c r="I164" s="146"/>
      <c r="J164" s="154">
        <f t="shared" si="5"/>
        <v>0</v>
      </c>
      <c r="K164" s="147"/>
      <c r="L164" s="135"/>
      <c r="M164" s="145"/>
      <c r="N164" s="339"/>
      <c r="O164" s="233"/>
      <c r="P164" s="233"/>
      <c r="Q164" s="145"/>
      <c r="R164" s="145"/>
    </row>
    <row r="165" spans="1:18" ht="15" customHeight="1">
      <c r="A165" s="1"/>
      <c r="B165" s="104" t="s">
        <v>367</v>
      </c>
      <c r="C165" s="367"/>
      <c r="D165" s="106" t="s">
        <v>387</v>
      </c>
      <c r="E165" s="39"/>
      <c r="F165" s="28"/>
      <c r="G165" s="38" t="s">
        <v>14</v>
      </c>
      <c r="H165" s="146"/>
      <c r="I165" s="146"/>
      <c r="J165" s="154">
        <f t="shared" si="5"/>
        <v>0</v>
      </c>
      <c r="K165" s="147"/>
      <c r="L165" s="135"/>
      <c r="M165" s="145"/>
      <c r="N165" s="339"/>
      <c r="O165" s="233"/>
      <c r="P165" s="233"/>
      <c r="Q165" s="145"/>
      <c r="R165" s="145"/>
    </row>
    <row r="166" spans="1:18" ht="15" customHeight="1">
      <c r="A166" s="1"/>
      <c r="B166" s="104" t="s">
        <v>368</v>
      </c>
      <c r="C166" s="367"/>
      <c r="D166" s="106" t="s">
        <v>388</v>
      </c>
      <c r="E166" s="39"/>
      <c r="F166" s="28"/>
      <c r="G166" s="38" t="s">
        <v>14</v>
      </c>
      <c r="H166" s="146"/>
      <c r="I166" s="146"/>
      <c r="J166" s="154">
        <f t="shared" si="5"/>
        <v>0</v>
      </c>
      <c r="K166" s="147"/>
      <c r="L166" s="135"/>
      <c r="M166" s="145"/>
      <c r="N166" s="339"/>
      <c r="O166" s="233"/>
      <c r="P166" s="233"/>
      <c r="Q166" s="145"/>
      <c r="R166" s="145"/>
    </row>
    <row r="167" spans="1:18" ht="15" customHeight="1">
      <c r="A167" s="1"/>
      <c r="B167" s="104" t="s">
        <v>369</v>
      </c>
      <c r="C167" s="367"/>
      <c r="D167" s="106" t="s">
        <v>389</v>
      </c>
      <c r="E167" s="39"/>
      <c r="F167" s="28"/>
      <c r="G167" s="38" t="s">
        <v>14</v>
      </c>
      <c r="H167" s="146"/>
      <c r="I167" s="146"/>
      <c r="J167" s="154">
        <f t="shared" si="5"/>
        <v>0</v>
      </c>
      <c r="K167" s="147"/>
      <c r="L167" s="135"/>
      <c r="M167" s="145"/>
      <c r="N167" s="339"/>
      <c r="O167" s="233"/>
      <c r="P167" s="233"/>
      <c r="Q167" s="145"/>
      <c r="R167" s="145"/>
    </row>
    <row r="168" spans="1:18" ht="15" customHeight="1">
      <c r="A168" s="1"/>
      <c r="B168" s="104" t="s">
        <v>370</v>
      </c>
      <c r="C168" s="367"/>
      <c r="D168" s="106" t="s">
        <v>390</v>
      </c>
      <c r="E168" s="39"/>
      <c r="F168" s="28"/>
      <c r="G168" s="38" t="s">
        <v>14</v>
      </c>
      <c r="H168" s="146"/>
      <c r="I168" s="146"/>
      <c r="J168" s="154">
        <f t="shared" si="5"/>
        <v>0</v>
      </c>
      <c r="K168" s="147"/>
      <c r="L168" s="135"/>
      <c r="M168" s="145"/>
      <c r="N168" s="339"/>
      <c r="O168" s="233"/>
      <c r="P168" s="233"/>
      <c r="Q168" s="145"/>
      <c r="R168" s="145"/>
    </row>
    <row r="169" spans="1:18" ht="15" customHeight="1">
      <c r="A169" s="1"/>
      <c r="B169" s="104" t="s">
        <v>371</v>
      </c>
      <c r="C169" s="367"/>
      <c r="D169" s="106" t="s">
        <v>391</v>
      </c>
      <c r="E169" s="39"/>
      <c r="F169" s="28"/>
      <c r="G169" s="38" t="s">
        <v>14</v>
      </c>
      <c r="H169" s="146"/>
      <c r="I169" s="146"/>
      <c r="J169" s="154">
        <f t="shared" si="5"/>
        <v>0</v>
      </c>
      <c r="K169" s="147"/>
      <c r="L169" s="135"/>
      <c r="M169" s="145"/>
      <c r="N169" s="339"/>
      <c r="O169" s="233"/>
      <c r="P169" s="233"/>
      <c r="Q169" s="145"/>
      <c r="R169" s="145"/>
    </row>
    <row r="170" spans="1:18" ht="15" customHeight="1">
      <c r="A170" s="1"/>
      <c r="B170" s="104" t="s">
        <v>372</v>
      </c>
      <c r="C170" s="367"/>
      <c r="D170" s="106" t="s">
        <v>392</v>
      </c>
      <c r="E170" s="39"/>
      <c r="F170" s="28"/>
      <c r="G170" s="38" t="s">
        <v>14</v>
      </c>
      <c r="H170" s="146"/>
      <c r="I170" s="146"/>
      <c r="J170" s="154">
        <f t="shared" si="5"/>
        <v>0</v>
      </c>
      <c r="K170" s="147"/>
      <c r="L170" s="135"/>
      <c r="M170" s="145"/>
      <c r="N170" s="339"/>
      <c r="O170" s="233"/>
      <c r="P170" s="233"/>
      <c r="Q170" s="145"/>
      <c r="R170" s="145"/>
    </row>
    <row r="171" spans="1:18" ht="15" customHeight="1">
      <c r="A171" s="1"/>
      <c r="B171" s="104" t="s">
        <v>373</v>
      </c>
      <c r="C171" s="367"/>
      <c r="D171" s="106" t="s">
        <v>393</v>
      </c>
      <c r="E171" s="39"/>
      <c r="F171" s="28"/>
      <c r="G171" s="38" t="s">
        <v>14</v>
      </c>
      <c r="H171" s="146"/>
      <c r="I171" s="146"/>
      <c r="J171" s="154">
        <f t="shared" si="5"/>
        <v>0</v>
      </c>
      <c r="K171" s="147"/>
      <c r="L171" s="135"/>
      <c r="M171" s="145"/>
      <c r="N171" s="339"/>
      <c r="O171" s="233"/>
      <c r="P171" s="233"/>
      <c r="Q171" s="145"/>
      <c r="R171" s="145"/>
    </row>
    <row r="172" spans="1:18" ht="15" customHeight="1">
      <c r="A172" s="1"/>
      <c r="B172" s="104" t="s">
        <v>374</v>
      </c>
      <c r="C172" s="367"/>
      <c r="D172" s="106" t="s">
        <v>394</v>
      </c>
      <c r="E172" s="39"/>
      <c r="F172" s="28"/>
      <c r="G172" s="38" t="s">
        <v>14</v>
      </c>
      <c r="H172" s="146"/>
      <c r="I172" s="146"/>
      <c r="J172" s="154">
        <f t="shared" si="5"/>
        <v>0</v>
      </c>
      <c r="K172" s="147"/>
      <c r="L172" s="135"/>
      <c r="M172" s="145"/>
      <c r="N172" s="339"/>
      <c r="O172" s="233"/>
      <c r="P172" s="233"/>
      <c r="Q172" s="145"/>
      <c r="R172" s="145"/>
    </row>
    <row r="173" spans="1:18" ht="15" customHeight="1">
      <c r="A173" s="1"/>
      <c r="B173" s="104" t="s">
        <v>375</v>
      </c>
      <c r="C173" s="367"/>
      <c r="D173" s="106" t="s">
        <v>395</v>
      </c>
      <c r="E173" s="39"/>
      <c r="F173" s="28"/>
      <c r="G173" s="38" t="s">
        <v>14</v>
      </c>
      <c r="H173" s="146"/>
      <c r="I173" s="146"/>
      <c r="J173" s="154">
        <f t="shared" si="5"/>
        <v>0</v>
      </c>
      <c r="K173" s="147"/>
      <c r="L173" s="135"/>
      <c r="M173" s="145"/>
      <c r="N173" s="339"/>
      <c r="O173" s="233"/>
      <c r="P173" s="233"/>
      <c r="Q173" s="145"/>
      <c r="R173" s="145"/>
    </row>
    <row r="174" spans="1:18" ht="15" customHeight="1">
      <c r="A174" s="1"/>
      <c r="B174" s="104" t="s">
        <v>376</v>
      </c>
      <c r="C174" s="367"/>
      <c r="D174" s="106" t="s">
        <v>396</v>
      </c>
      <c r="E174" s="39"/>
      <c r="F174" s="28"/>
      <c r="G174" s="38" t="s">
        <v>14</v>
      </c>
      <c r="H174" s="146"/>
      <c r="I174" s="146"/>
      <c r="J174" s="154">
        <f t="shared" si="5"/>
        <v>0</v>
      </c>
      <c r="K174" s="147"/>
      <c r="L174" s="135"/>
      <c r="M174" s="145"/>
      <c r="N174" s="339"/>
      <c r="O174" s="233"/>
      <c r="P174" s="233"/>
      <c r="Q174" s="145"/>
      <c r="R174" s="145"/>
    </row>
    <row r="175" spans="1:18" ht="15" customHeight="1">
      <c r="A175" s="1"/>
      <c r="B175" s="104" t="s">
        <v>377</v>
      </c>
      <c r="C175" s="367"/>
      <c r="D175" s="106" t="s">
        <v>397</v>
      </c>
      <c r="E175" s="39"/>
      <c r="F175" s="28"/>
      <c r="G175" s="38" t="s">
        <v>14</v>
      </c>
      <c r="H175" s="146"/>
      <c r="I175" s="146"/>
      <c r="J175" s="154">
        <f t="shared" si="5"/>
        <v>0</v>
      </c>
      <c r="K175" s="147"/>
      <c r="L175" s="135"/>
      <c r="M175" s="145"/>
      <c r="N175" s="339"/>
      <c r="O175" s="233"/>
      <c r="P175" s="233"/>
      <c r="Q175" s="145"/>
      <c r="R175" s="145"/>
    </row>
    <row r="176" spans="1:18" ht="15" customHeight="1">
      <c r="A176" s="1"/>
      <c r="B176" s="104" t="s">
        <v>378</v>
      </c>
      <c r="C176" s="367"/>
      <c r="D176" s="106" t="s">
        <v>398</v>
      </c>
      <c r="E176" s="39"/>
      <c r="F176" s="28"/>
      <c r="G176" s="38" t="s">
        <v>14</v>
      </c>
      <c r="H176" s="146"/>
      <c r="I176" s="146"/>
      <c r="J176" s="154">
        <f t="shared" si="5"/>
        <v>0</v>
      </c>
      <c r="K176" s="147"/>
      <c r="L176" s="135"/>
      <c r="M176" s="145"/>
      <c r="N176" s="339"/>
      <c r="O176" s="233"/>
      <c r="P176" s="233"/>
      <c r="Q176" s="145"/>
      <c r="R176" s="145"/>
    </row>
    <row r="177" spans="1:18" ht="15" customHeight="1">
      <c r="A177" s="1"/>
      <c r="B177" s="104" t="s">
        <v>379</v>
      </c>
      <c r="C177" s="367"/>
      <c r="D177" s="106" t="s">
        <v>399</v>
      </c>
      <c r="E177" s="39"/>
      <c r="F177" s="28"/>
      <c r="G177" s="38" t="s">
        <v>14</v>
      </c>
      <c r="H177" s="146"/>
      <c r="I177" s="146"/>
      <c r="J177" s="154">
        <f t="shared" si="5"/>
        <v>0</v>
      </c>
      <c r="K177" s="147"/>
      <c r="L177" s="135"/>
      <c r="M177" s="145"/>
      <c r="N177" s="339"/>
      <c r="O177" s="233"/>
      <c r="P177" s="233"/>
      <c r="Q177" s="145"/>
      <c r="R177" s="145"/>
    </row>
    <row r="178" spans="1:18" ht="15" customHeight="1">
      <c r="A178" s="1"/>
      <c r="B178" s="104" t="s">
        <v>380</v>
      </c>
      <c r="C178" s="367"/>
      <c r="D178" s="106" t="s">
        <v>400</v>
      </c>
      <c r="E178" s="39"/>
      <c r="F178" s="28"/>
      <c r="G178" s="38" t="s">
        <v>14</v>
      </c>
      <c r="H178" s="146"/>
      <c r="I178" s="146"/>
      <c r="J178" s="154">
        <f t="shared" si="5"/>
        <v>0</v>
      </c>
      <c r="K178" s="147"/>
      <c r="L178" s="135"/>
      <c r="M178" s="145"/>
      <c r="N178" s="339"/>
      <c r="O178" s="233"/>
      <c r="P178" s="233"/>
      <c r="Q178" s="145"/>
      <c r="R178" s="145"/>
    </row>
    <row r="179" spans="1:18" ht="15" customHeight="1">
      <c r="A179" s="1"/>
      <c r="B179" s="104" t="s">
        <v>381</v>
      </c>
      <c r="C179" s="367"/>
      <c r="D179" s="106" t="s">
        <v>401</v>
      </c>
      <c r="E179" s="39"/>
      <c r="F179" s="28"/>
      <c r="G179" s="38" t="s">
        <v>14</v>
      </c>
      <c r="H179" s="146"/>
      <c r="I179" s="146"/>
      <c r="J179" s="154">
        <f t="shared" si="5"/>
        <v>0</v>
      </c>
      <c r="K179" s="147"/>
      <c r="L179" s="135"/>
      <c r="M179" s="145"/>
      <c r="N179" s="339"/>
      <c r="O179" s="233"/>
      <c r="P179" s="233"/>
      <c r="Q179" s="145"/>
      <c r="R179" s="145"/>
    </row>
    <row r="180" spans="1:18" ht="15" customHeight="1">
      <c r="A180" s="1"/>
      <c r="B180" s="104" t="s">
        <v>383</v>
      </c>
      <c r="C180" s="367"/>
      <c r="D180" s="106" t="s">
        <v>402</v>
      </c>
      <c r="E180" s="39"/>
      <c r="F180" s="28"/>
      <c r="G180" s="38" t="s">
        <v>14</v>
      </c>
      <c r="H180" s="146"/>
      <c r="I180" s="146"/>
      <c r="J180" s="154">
        <f t="shared" si="5"/>
        <v>0</v>
      </c>
      <c r="K180" s="147"/>
      <c r="L180" s="135"/>
      <c r="M180" s="145"/>
      <c r="N180" s="339"/>
      <c r="O180" s="233"/>
      <c r="P180" s="233"/>
      <c r="Q180" s="145"/>
      <c r="R180" s="145"/>
    </row>
    <row r="181" spans="1:18" ht="15" customHeight="1">
      <c r="A181" s="1"/>
      <c r="B181" s="104" t="s">
        <v>384</v>
      </c>
      <c r="C181" s="368"/>
      <c r="D181" s="106" t="s">
        <v>403</v>
      </c>
      <c r="E181" s="39"/>
      <c r="F181" s="28"/>
      <c r="G181" s="38" t="s">
        <v>14</v>
      </c>
      <c r="H181" s="146"/>
      <c r="I181" s="146"/>
      <c r="J181" s="154">
        <f t="shared" si="5"/>
        <v>0</v>
      </c>
      <c r="K181" s="147"/>
      <c r="L181" s="135"/>
      <c r="M181" s="145"/>
      <c r="N181" s="339"/>
      <c r="O181" s="233"/>
      <c r="P181" s="233"/>
      <c r="Q181" s="145"/>
      <c r="R181" s="145"/>
    </row>
    <row r="182" spans="1:18" ht="15" customHeight="1">
      <c r="A182" s="1"/>
      <c r="B182" s="122" t="s">
        <v>158</v>
      </c>
      <c r="C182" s="103" t="s">
        <v>118</v>
      </c>
      <c r="D182" s="100"/>
      <c r="E182" s="119" t="str">
        <f>+$E$20</f>
        <v>DIMENSIÓN ESPESOR MARCAS Y MODELOS</v>
      </c>
      <c r="F182" s="120"/>
      <c r="G182" s="120"/>
      <c r="H182" s="150"/>
      <c r="I182" s="150"/>
      <c r="J182" s="150"/>
      <c r="K182" s="141">
        <f>SUM(J183:J185)</f>
        <v>0</v>
      </c>
      <c r="L182" s="135"/>
      <c r="M182" s="142">
        <f>SUM(M183:M185)</f>
        <v>0</v>
      </c>
      <c r="N182" s="342"/>
      <c r="O182" s="234"/>
      <c r="P182" s="234"/>
      <c r="Q182" s="240"/>
      <c r="R182" s="241"/>
    </row>
    <row r="183" spans="1:18" ht="15" customHeight="1">
      <c r="A183" s="1"/>
      <c r="B183" s="104" t="s">
        <v>159</v>
      </c>
      <c r="C183" s="10"/>
      <c r="D183" s="78" t="s">
        <v>112</v>
      </c>
      <c r="E183" s="44"/>
      <c r="F183" s="33"/>
      <c r="G183" s="33"/>
      <c r="H183" s="148"/>
      <c r="I183" s="148"/>
      <c r="J183" s="149"/>
      <c r="K183" s="289"/>
      <c r="L183" s="135"/>
      <c r="M183" s="145"/>
      <c r="N183" s="339"/>
      <c r="O183" s="233"/>
      <c r="P183" s="233"/>
      <c r="Q183" s="145"/>
      <c r="R183" s="145"/>
    </row>
    <row r="184" spans="1:18" ht="15" customHeight="1">
      <c r="A184" s="1"/>
      <c r="B184" s="104" t="s">
        <v>100</v>
      </c>
      <c r="C184" s="13"/>
      <c r="D184" s="39" t="s">
        <v>249</v>
      </c>
      <c r="E184" s="31"/>
      <c r="F184" s="30"/>
      <c r="G184" s="68" t="s">
        <v>14</v>
      </c>
      <c r="H184" s="143"/>
      <c r="I184" s="143"/>
      <c r="J184" s="143">
        <f>SUM(H184*I184)</f>
        <v>0</v>
      </c>
      <c r="K184" s="147"/>
      <c r="L184" s="135"/>
      <c r="M184" s="145"/>
      <c r="N184" s="339"/>
      <c r="O184" s="233"/>
      <c r="P184" s="233"/>
      <c r="Q184" s="145"/>
      <c r="R184" s="145"/>
    </row>
    <row r="185" spans="1:18" ht="15" customHeight="1">
      <c r="A185" s="1"/>
      <c r="B185" s="104" t="s">
        <v>248</v>
      </c>
      <c r="C185" s="13"/>
      <c r="D185" s="39" t="s">
        <v>250</v>
      </c>
      <c r="E185" s="29"/>
      <c r="F185" s="28"/>
      <c r="G185" s="38" t="s">
        <v>14</v>
      </c>
      <c r="H185" s="146"/>
      <c r="I185" s="146"/>
      <c r="J185" s="143">
        <f>SUM(H185*I185)</f>
        <v>0</v>
      </c>
      <c r="K185" s="147"/>
      <c r="L185" s="135"/>
      <c r="M185" s="145"/>
      <c r="N185" s="339"/>
      <c r="O185" s="233"/>
      <c r="P185" s="233"/>
      <c r="Q185" s="145"/>
      <c r="R185" s="145"/>
    </row>
    <row r="186" spans="1:18" ht="15" customHeight="1">
      <c r="A186" s="1"/>
      <c r="B186" s="97" t="s">
        <v>160</v>
      </c>
      <c r="C186" s="99" t="s">
        <v>251</v>
      </c>
      <c r="D186" s="100"/>
      <c r="E186" s="100"/>
      <c r="F186" s="101"/>
      <c r="G186" s="101"/>
      <c r="H186" s="140"/>
      <c r="I186" s="140"/>
      <c r="J186" s="140"/>
      <c r="K186" s="141">
        <f>SUM(J187:J188)</f>
        <v>0</v>
      </c>
      <c r="L186" s="135"/>
      <c r="M186" s="142">
        <f>SUM(M187:M188)</f>
        <v>0</v>
      </c>
      <c r="N186" s="342"/>
      <c r="O186" s="234"/>
      <c r="P186" s="234"/>
      <c r="Q186" s="240"/>
      <c r="R186" s="241"/>
    </row>
    <row r="187" spans="1:18" ht="15" customHeight="1">
      <c r="A187" s="1"/>
      <c r="B187" s="104" t="s">
        <v>161</v>
      </c>
      <c r="C187" s="10"/>
      <c r="D187" s="31" t="s">
        <v>252</v>
      </c>
      <c r="E187" s="31"/>
      <c r="F187" s="30"/>
      <c r="G187" s="30" t="s">
        <v>11</v>
      </c>
      <c r="H187" s="143"/>
      <c r="I187" s="143"/>
      <c r="J187" s="143">
        <f>SUM(H187*I187)</f>
        <v>0</v>
      </c>
      <c r="K187" s="144"/>
      <c r="L187" s="135"/>
      <c r="M187" s="145"/>
      <c r="N187" s="339"/>
      <c r="O187" s="233"/>
      <c r="P187" s="233"/>
      <c r="Q187" s="145"/>
      <c r="R187" s="145"/>
    </row>
    <row r="188" spans="1:18" ht="15" customHeight="1">
      <c r="A188" s="1"/>
      <c r="B188" s="104" t="s">
        <v>162</v>
      </c>
      <c r="C188" s="10"/>
      <c r="D188" s="29" t="s">
        <v>253</v>
      </c>
      <c r="E188" s="29"/>
      <c r="F188" s="28"/>
      <c r="G188" s="28" t="s">
        <v>11</v>
      </c>
      <c r="H188" s="146"/>
      <c r="I188" s="146"/>
      <c r="J188" s="146">
        <f>SUM(H188*I188)</f>
        <v>0</v>
      </c>
      <c r="K188" s="147"/>
      <c r="L188" s="135"/>
      <c r="M188" s="145"/>
      <c r="N188" s="339"/>
      <c r="O188" s="233"/>
      <c r="P188" s="233"/>
      <c r="Q188" s="145"/>
      <c r="R188" s="145"/>
    </row>
    <row r="189" spans="1:18" ht="15" customHeight="1">
      <c r="A189" s="1"/>
      <c r="B189" s="97" t="s">
        <v>180</v>
      </c>
      <c r="C189" s="99" t="s">
        <v>41</v>
      </c>
      <c r="D189" s="100"/>
      <c r="E189" s="100"/>
      <c r="F189" s="101"/>
      <c r="G189" s="101"/>
      <c r="H189" s="140"/>
      <c r="I189" s="140"/>
      <c r="J189" s="140"/>
      <c r="K189" s="141">
        <f>SUM(J190:J199)</f>
        <v>0</v>
      </c>
      <c r="L189" s="135"/>
      <c r="M189" s="142">
        <f>SUM(M190:M199)</f>
        <v>0</v>
      </c>
      <c r="N189" s="342"/>
      <c r="O189" s="234"/>
      <c r="P189" s="234"/>
      <c r="Q189" s="240"/>
      <c r="R189" s="356"/>
    </row>
    <row r="190" spans="1:18" ht="15" customHeight="1">
      <c r="A190" s="1"/>
      <c r="B190" s="104" t="s">
        <v>181</v>
      </c>
      <c r="C190" s="47" t="s">
        <v>93</v>
      </c>
      <c r="D190" s="65"/>
      <c r="E190" s="66"/>
      <c r="F190" s="61"/>
      <c r="G190" s="66"/>
      <c r="H190" s="153"/>
      <c r="I190" s="153"/>
      <c r="J190" s="154"/>
      <c r="K190" s="144"/>
      <c r="L190" s="135"/>
      <c r="M190" s="145"/>
      <c r="N190" s="339"/>
      <c r="O190" s="233"/>
      <c r="P190" s="233"/>
      <c r="Q190" s="145"/>
      <c r="R190" s="145"/>
    </row>
    <row r="191" spans="1:18" ht="15" customHeight="1">
      <c r="A191" s="1"/>
      <c r="B191" s="104" t="s">
        <v>350</v>
      </c>
      <c r="C191" s="25"/>
      <c r="D191" s="64" t="s">
        <v>94</v>
      </c>
      <c r="E191" s="127"/>
      <c r="F191" s="8"/>
      <c r="G191" s="8" t="s">
        <v>16</v>
      </c>
      <c r="H191" s="147"/>
      <c r="I191" s="147"/>
      <c r="J191" s="147">
        <f aca="true" t="shared" si="6" ref="J191:J199">SUM(H191*I191)</f>
        <v>0</v>
      </c>
      <c r="K191" s="147"/>
      <c r="L191" s="135"/>
      <c r="M191" s="145"/>
      <c r="N191" s="339"/>
      <c r="O191" s="233"/>
      <c r="P191" s="233"/>
      <c r="Q191" s="145"/>
      <c r="R191" s="145"/>
    </row>
    <row r="192" spans="1:18" ht="15" customHeight="1">
      <c r="A192" s="1"/>
      <c r="B192" s="104" t="s">
        <v>182</v>
      </c>
      <c r="C192" s="36" t="s">
        <v>220</v>
      </c>
      <c r="D192" s="114"/>
      <c r="E192" s="114"/>
      <c r="F192" s="33"/>
      <c r="G192" s="121"/>
      <c r="H192" s="148"/>
      <c r="I192" s="148"/>
      <c r="J192" s="149"/>
      <c r="K192" s="152"/>
      <c r="L192" s="135"/>
      <c r="M192" s="145"/>
      <c r="N192" s="339"/>
      <c r="O192" s="233"/>
      <c r="P192" s="233"/>
      <c r="Q192" s="145"/>
      <c r="R192" s="145"/>
    </row>
    <row r="193" spans="1:18" ht="15" customHeight="1">
      <c r="A193" s="1"/>
      <c r="B193" s="104" t="s">
        <v>352</v>
      </c>
      <c r="C193" s="10"/>
      <c r="D193" s="39" t="s">
        <v>351</v>
      </c>
      <c r="E193" s="39"/>
      <c r="F193" s="28"/>
      <c r="G193" s="28" t="s">
        <v>16</v>
      </c>
      <c r="H193" s="146"/>
      <c r="I193" s="146"/>
      <c r="J193" s="146">
        <f t="shared" si="6"/>
        <v>0</v>
      </c>
      <c r="K193" s="147"/>
      <c r="L193" s="135"/>
      <c r="M193" s="145"/>
      <c r="N193" s="339"/>
      <c r="O193" s="233"/>
      <c r="P193" s="233"/>
      <c r="Q193" s="145"/>
      <c r="R193" s="145"/>
    </row>
    <row r="194" spans="1:18" ht="15" customHeight="1">
      <c r="A194" s="1"/>
      <c r="B194" s="104" t="s">
        <v>353</v>
      </c>
      <c r="C194" s="10"/>
      <c r="D194" s="29" t="s">
        <v>42</v>
      </c>
      <c r="E194" s="29"/>
      <c r="F194" s="28"/>
      <c r="G194" s="28" t="s">
        <v>16</v>
      </c>
      <c r="H194" s="146"/>
      <c r="I194" s="146"/>
      <c r="J194" s="146">
        <f t="shared" si="6"/>
        <v>0</v>
      </c>
      <c r="K194" s="147"/>
      <c r="L194" s="135"/>
      <c r="M194" s="145"/>
      <c r="N194" s="339"/>
      <c r="O194" s="233"/>
      <c r="P194" s="233"/>
      <c r="Q194" s="145"/>
      <c r="R194" s="145"/>
    </row>
    <row r="195" spans="1:18" ht="15" customHeight="1">
      <c r="A195" s="1"/>
      <c r="B195" s="104" t="s">
        <v>183</v>
      </c>
      <c r="C195" s="204" t="s">
        <v>57</v>
      </c>
      <c r="D195" s="44"/>
      <c r="E195" s="32"/>
      <c r="F195" s="33"/>
      <c r="G195" s="33"/>
      <c r="H195" s="148"/>
      <c r="I195" s="148"/>
      <c r="J195" s="149"/>
      <c r="K195" s="147"/>
      <c r="L195" s="135"/>
      <c r="M195" s="145"/>
      <c r="N195" s="339"/>
      <c r="O195" s="233"/>
      <c r="P195" s="233"/>
      <c r="Q195" s="145"/>
      <c r="R195" s="145"/>
    </row>
    <row r="196" spans="1:18" ht="15" customHeight="1">
      <c r="A196" s="1"/>
      <c r="B196" s="104" t="s">
        <v>356</v>
      </c>
      <c r="C196" s="10"/>
      <c r="D196" s="29" t="s">
        <v>43</v>
      </c>
      <c r="E196" s="29"/>
      <c r="F196" s="28"/>
      <c r="G196" s="28" t="s">
        <v>16</v>
      </c>
      <c r="H196" s="146"/>
      <c r="I196" s="146"/>
      <c r="J196" s="146">
        <f>SUM(H196*I196)</f>
        <v>0</v>
      </c>
      <c r="K196" s="147"/>
      <c r="L196" s="135"/>
      <c r="M196" s="145"/>
      <c r="N196" s="339"/>
      <c r="O196" s="233"/>
      <c r="P196" s="233"/>
      <c r="Q196" s="145"/>
      <c r="R196" s="145"/>
    </row>
    <row r="197" spans="1:18" ht="15" customHeight="1">
      <c r="A197" s="1"/>
      <c r="B197" s="104" t="s">
        <v>357</v>
      </c>
      <c r="C197" s="10"/>
      <c r="D197" s="39" t="s">
        <v>354</v>
      </c>
      <c r="E197" s="29"/>
      <c r="F197" s="28"/>
      <c r="G197" s="28" t="s">
        <v>16</v>
      </c>
      <c r="H197" s="146"/>
      <c r="I197" s="146"/>
      <c r="J197" s="146">
        <f>SUM(H197*I197)</f>
        <v>0</v>
      </c>
      <c r="K197" s="147"/>
      <c r="L197" s="135"/>
      <c r="M197" s="145"/>
      <c r="N197" s="339"/>
      <c r="O197" s="233"/>
      <c r="P197" s="233"/>
      <c r="Q197" s="145"/>
      <c r="R197" s="145"/>
    </row>
    <row r="198" spans="1:18" ht="15" customHeight="1">
      <c r="A198" s="1"/>
      <c r="B198" s="104" t="s">
        <v>358</v>
      </c>
      <c r="C198" s="10"/>
      <c r="D198" s="39" t="s">
        <v>96</v>
      </c>
      <c r="E198" s="29"/>
      <c r="F198" s="28"/>
      <c r="G198" s="28" t="s">
        <v>16</v>
      </c>
      <c r="H198" s="146"/>
      <c r="I198" s="146"/>
      <c r="J198" s="146">
        <f t="shared" si="6"/>
        <v>0</v>
      </c>
      <c r="K198" s="147"/>
      <c r="L198" s="135"/>
      <c r="M198" s="145"/>
      <c r="N198" s="339"/>
      <c r="O198" s="233"/>
      <c r="P198" s="233"/>
      <c r="Q198" s="145"/>
      <c r="R198" s="145"/>
    </row>
    <row r="199" spans="1:18" ht="15" customHeight="1" thickBot="1">
      <c r="A199" s="1"/>
      <c r="B199" s="104" t="s">
        <v>359</v>
      </c>
      <c r="C199" s="10"/>
      <c r="D199" s="39" t="s">
        <v>355</v>
      </c>
      <c r="E199" s="29"/>
      <c r="F199" s="28"/>
      <c r="G199" s="28" t="s">
        <v>16</v>
      </c>
      <c r="H199" s="146"/>
      <c r="I199" s="146"/>
      <c r="J199" s="146">
        <f t="shared" si="6"/>
        <v>0</v>
      </c>
      <c r="K199" s="147"/>
      <c r="L199" s="135"/>
      <c r="M199" s="145"/>
      <c r="N199" s="339"/>
      <c r="O199" s="233"/>
      <c r="P199" s="233"/>
      <c r="Q199" s="145"/>
      <c r="R199" s="145"/>
    </row>
    <row r="200" spans="1:18" ht="15" customHeight="1" thickBot="1">
      <c r="A200" s="1"/>
      <c r="B200" s="54" t="s">
        <v>34</v>
      </c>
      <c r="C200" s="112" t="s">
        <v>44</v>
      </c>
      <c r="D200" s="50"/>
      <c r="E200" s="50"/>
      <c r="F200" s="51" t="s">
        <v>8</v>
      </c>
      <c r="G200" s="50"/>
      <c r="H200" s="156"/>
      <c r="I200" s="156"/>
      <c r="J200" s="156"/>
      <c r="K200" s="162">
        <f>SUM(K91:K199)</f>
        <v>0</v>
      </c>
      <c r="L200" s="135"/>
      <c r="M200" s="162">
        <f>SUM(M91:M199)</f>
        <v>0</v>
      </c>
      <c r="N200" s="343"/>
      <c r="O200" s="235"/>
      <c r="P200" s="235"/>
      <c r="Q200" s="261"/>
      <c r="R200" s="357"/>
    </row>
    <row r="201" spans="1:18" s="273" customFormat="1" ht="15" customHeight="1" thickBot="1">
      <c r="A201" s="267"/>
      <c r="B201" s="268"/>
      <c r="C201" s="269"/>
      <c r="D201" s="270"/>
      <c r="E201" s="270"/>
      <c r="F201" s="268"/>
      <c r="G201" s="270"/>
      <c r="H201" s="271"/>
      <c r="I201" s="271"/>
      <c r="J201" s="271"/>
      <c r="K201" s="235"/>
      <c r="L201" s="272"/>
      <c r="M201" s="234"/>
      <c r="N201" s="342"/>
      <c r="O201" s="234"/>
      <c r="P201" s="234"/>
      <c r="Q201" s="234"/>
      <c r="R201" s="234"/>
    </row>
    <row r="202" spans="1:18" s="273" customFormat="1" ht="15" customHeight="1" thickBot="1">
      <c r="A202" s="267"/>
      <c r="B202" s="88" t="s">
        <v>45</v>
      </c>
      <c r="C202" s="91" t="s">
        <v>176</v>
      </c>
      <c r="D202" s="52"/>
      <c r="E202" s="52"/>
      <c r="F202" s="89"/>
      <c r="G202" s="53"/>
      <c r="H202" s="160"/>
      <c r="I202" s="160"/>
      <c r="J202" s="160"/>
      <c r="K202" s="160"/>
      <c r="L202" s="138"/>
      <c r="M202" s="139"/>
      <c r="N202" s="339"/>
      <c r="O202" s="233"/>
      <c r="P202" s="233"/>
      <c r="Q202" s="237"/>
      <c r="R202" s="358"/>
    </row>
    <row r="203" spans="1:18" s="273" customFormat="1" ht="15" customHeight="1">
      <c r="A203" s="267"/>
      <c r="B203" s="268"/>
      <c r="C203" s="269"/>
      <c r="D203" s="270"/>
      <c r="E203" s="270"/>
      <c r="F203" s="268"/>
      <c r="G203" s="270"/>
      <c r="H203" s="271"/>
      <c r="I203" s="271"/>
      <c r="J203" s="271"/>
      <c r="K203" s="235"/>
      <c r="L203" s="272"/>
      <c r="M203" s="234"/>
      <c r="N203" s="342"/>
      <c r="O203" s="234"/>
      <c r="P203" s="234"/>
      <c r="Q203" s="234"/>
      <c r="R203" s="234"/>
    </row>
    <row r="204" spans="1:18" ht="15" customHeight="1">
      <c r="A204" s="1"/>
      <c r="B204" s="98" t="s">
        <v>46</v>
      </c>
      <c r="C204" s="67"/>
      <c r="D204" s="48"/>
      <c r="E204" s="63"/>
      <c r="F204" s="72"/>
      <c r="G204" s="28"/>
      <c r="H204" s="146"/>
      <c r="I204" s="146"/>
      <c r="J204" s="146">
        <f>SUM(H204*I204)</f>
        <v>0</v>
      </c>
      <c r="K204" s="144"/>
      <c r="L204" s="135"/>
      <c r="M204" s="145"/>
      <c r="N204" s="339"/>
      <c r="O204" s="233"/>
      <c r="P204" s="233"/>
      <c r="Q204" s="145"/>
      <c r="R204" s="145"/>
    </row>
    <row r="205" spans="1:18" ht="15" customHeight="1">
      <c r="A205" s="1"/>
      <c r="B205" s="98" t="s">
        <v>36</v>
      </c>
      <c r="C205" s="13"/>
      <c r="D205" s="48"/>
      <c r="E205" s="63"/>
      <c r="F205" s="72"/>
      <c r="G205" s="28"/>
      <c r="H205" s="146"/>
      <c r="I205" s="146"/>
      <c r="J205" s="146">
        <f>SUM(H205*I205)</f>
        <v>0</v>
      </c>
      <c r="K205" s="147"/>
      <c r="L205" s="135"/>
      <c r="M205" s="145"/>
      <c r="N205" s="339"/>
      <c r="O205" s="233"/>
      <c r="P205" s="233"/>
      <c r="Q205" s="145"/>
      <c r="R205" s="145"/>
    </row>
    <row r="206" spans="1:18" ht="15" customHeight="1">
      <c r="A206" s="1"/>
      <c r="B206" s="98" t="s">
        <v>37</v>
      </c>
      <c r="C206" s="13"/>
      <c r="D206" s="44"/>
      <c r="E206" s="45"/>
      <c r="F206" s="72"/>
      <c r="G206" s="28"/>
      <c r="H206" s="146"/>
      <c r="I206" s="146"/>
      <c r="J206" s="146">
        <f>SUM(H206*I206)</f>
        <v>0</v>
      </c>
      <c r="K206" s="147"/>
      <c r="L206" s="135"/>
      <c r="M206" s="145"/>
      <c r="N206" s="339"/>
      <c r="O206" s="233"/>
      <c r="P206" s="233"/>
      <c r="Q206" s="145"/>
      <c r="R206" s="145"/>
    </row>
    <row r="207" spans="1:18" ht="15" customHeight="1" thickBot="1">
      <c r="A207" s="1"/>
      <c r="B207" s="113"/>
      <c r="C207" s="13"/>
      <c r="D207" s="73"/>
      <c r="E207" s="74"/>
      <c r="F207" s="9"/>
      <c r="G207" s="9"/>
      <c r="H207" s="147"/>
      <c r="I207" s="147"/>
      <c r="J207" s="147"/>
      <c r="K207" s="147"/>
      <c r="L207" s="135"/>
      <c r="M207" s="155"/>
      <c r="N207" s="339"/>
      <c r="O207" s="233"/>
      <c r="P207" s="233"/>
      <c r="Q207" s="155"/>
      <c r="R207" s="155"/>
    </row>
    <row r="208" spans="1:18" ht="15" customHeight="1" thickBot="1">
      <c r="A208" s="1"/>
      <c r="B208" s="54" t="s">
        <v>45</v>
      </c>
      <c r="C208" s="49" t="s">
        <v>177</v>
      </c>
      <c r="D208" s="50"/>
      <c r="E208" s="50"/>
      <c r="F208" s="51" t="s">
        <v>8</v>
      </c>
      <c r="G208" s="50"/>
      <c r="H208" s="156"/>
      <c r="I208" s="156"/>
      <c r="J208" s="156"/>
      <c r="K208" s="157">
        <f>SUM(J204:J207)</f>
        <v>0</v>
      </c>
      <c r="L208" s="135"/>
      <c r="M208" s="158">
        <f>SUM(M204:M207)</f>
        <v>0</v>
      </c>
      <c r="N208" s="342"/>
      <c r="O208" s="234"/>
      <c r="P208" s="234"/>
      <c r="Q208" s="251"/>
      <c r="R208" s="252"/>
    </row>
    <row r="209" spans="1:18" ht="16.5" customHeight="1" thickBot="1">
      <c r="A209" s="1"/>
      <c r="B209" s="14"/>
      <c r="C209" s="19"/>
      <c r="D209" s="14"/>
      <c r="E209" s="14"/>
      <c r="F209" s="5"/>
      <c r="G209" s="14"/>
      <c r="H209" s="161"/>
      <c r="I209" s="161"/>
      <c r="J209" s="161"/>
      <c r="K209" s="163"/>
      <c r="L209" s="135"/>
      <c r="M209" s="164"/>
      <c r="N209" s="339"/>
      <c r="O209" s="233"/>
      <c r="P209" s="233"/>
      <c r="Q209" s="231"/>
      <c r="R209" s="231"/>
    </row>
    <row r="210" spans="1:18" ht="15" customHeight="1" thickBot="1">
      <c r="A210" s="1"/>
      <c r="B210" s="83" t="s">
        <v>175</v>
      </c>
      <c r="C210" s="84" t="s">
        <v>360</v>
      </c>
      <c r="D210" s="85"/>
      <c r="E210" s="85"/>
      <c r="F210" s="86">
        <v>1</v>
      </c>
      <c r="G210" s="87"/>
      <c r="H210" s="165"/>
      <c r="I210" s="165"/>
      <c r="J210" s="165"/>
      <c r="K210" s="166">
        <f>K208+K200+K87</f>
        <v>0</v>
      </c>
      <c r="L210" s="135"/>
      <c r="M210" s="167">
        <f>M208+M87</f>
        <v>0</v>
      </c>
      <c r="N210" s="344"/>
      <c r="O210" s="236"/>
      <c r="P210" s="262" t="s">
        <v>215</v>
      </c>
      <c r="Q210" s="253"/>
      <c r="R210" s="263"/>
    </row>
    <row r="211" spans="1:14" ht="15" customHeight="1">
      <c r="A211" s="1"/>
      <c r="B211" s="20"/>
      <c r="C211" s="21"/>
      <c r="D211" s="22"/>
      <c r="E211" s="22"/>
      <c r="F211" s="23"/>
      <c r="G211" s="20"/>
      <c r="H211" s="168"/>
      <c r="I211" s="168"/>
      <c r="J211" s="168"/>
      <c r="K211" s="168"/>
      <c r="L211" s="135"/>
      <c r="N211" s="340"/>
    </row>
    <row r="212" spans="1:18" ht="15" customHeight="1">
      <c r="A212" s="1"/>
      <c r="B212" s="296"/>
      <c r="C212" s="297"/>
      <c r="D212" s="298"/>
      <c r="E212" s="298"/>
      <c r="F212" s="299"/>
      <c r="G212" s="300"/>
      <c r="H212" s="301"/>
      <c r="I212" s="301"/>
      <c r="J212" s="302" t="s">
        <v>174</v>
      </c>
      <c r="K212" s="303">
        <f>+K210*0.22</f>
        <v>0</v>
      </c>
      <c r="L212" s="135"/>
      <c r="N212" s="340"/>
      <c r="P212" s="326" t="s">
        <v>216</v>
      </c>
      <c r="Q212" s="145"/>
      <c r="R212" s="145"/>
    </row>
    <row r="213" spans="1:16" ht="15" customHeight="1" thickBot="1">
      <c r="A213" s="1"/>
      <c r="B213" s="20"/>
      <c r="C213" s="21"/>
      <c r="D213" s="22"/>
      <c r="E213" s="22"/>
      <c r="F213" s="23"/>
      <c r="G213" s="20"/>
      <c r="H213" s="168"/>
      <c r="I213" s="168"/>
      <c r="J213" s="265"/>
      <c r="K213" s="168"/>
      <c r="L213" s="135"/>
      <c r="N213" s="340"/>
      <c r="P213" s="265"/>
    </row>
    <row r="214" spans="1:18" ht="15" customHeight="1" thickBot="1">
      <c r="A214" s="1"/>
      <c r="B214" s="304" t="s">
        <v>49</v>
      </c>
      <c r="C214" s="305" t="s">
        <v>214</v>
      </c>
      <c r="D214" s="306"/>
      <c r="E214" s="306"/>
      <c r="F214" s="307"/>
      <c r="G214" s="308"/>
      <c r="H214" s="309"/>
      <c r="I214" s="309"/>
      <c r="J214" s="310"/>
      <c r="K214" s="311">
        <f>+K210+K212</f>
        <v>0</v>
      </c>
      <c r="L214" s="135"/>
      <c r="N214" s="340"/>
      <c r="P214" s="327" t="s">
        <v>217</v>
      </c>
      <c r="Q214" s="328"/>
      <c r="R214" s="328"/>
    </row>
    <row r="215" spans="1:16" ht="15" customHeight="1">
      <c r="A215" s="1"/>
      <c r="B215" s="20"/>
      <c r="C215" s="21"/>
      <c r="D215" s="22"/>
      <c r="E215" s="22"/>
      <c r="F215" s="23"/>
      <c r="G215" s="20"/>
      <c r="H215" s="168"/>
      <c r="I215" s="168"/>
      <c r="J215" s="168"/>
      <c r="K215" s="168"/>
      <c r="L215" s="135"/>
      <c r="P215" s="265"/>
    </row>
    <row r="216" spans="1:18" ht="15" customHeight="1">
      <c r="A216" s="1"/>
      <c r="B216" s="20"/>
      <c r="C216" s="21"/>
      <c r="D216" s="22"/>
      <c r="E216" s="22"/>
      <c r="F216" s="23"/>
      <c r="G216" s="20"/>
      <c r="H216" s="168"/>
      <c r="I216" s="168"/>
      <c r="J216" s="168"/>
      <c r="K216" s="168"/>
      <c r="L216" s="135"/>
      <c r="Q216" s="383" t="s">
        <v>362</v>
      </c>
      <c r="R216" s="383"/>
    </row>
    <row r="217" spans="1:18" ht="15" customHeight="1">
      <c r="A217" s="15"/>
      <c r="B217" s="20" t="s">
        <v>179</v>
      </c>
      <c r="C217" s="292" t="s">
        <v>361</v>
      </c>
      <c r="D217" s="22"/>
      <c r="E217" s="22"/>
      <c r="F217" s="23"/>
      <c r="G217" s="20"/>
      <c r="H217" s="168"/>
      <c r="I217" s="168"/>
      <c r="J217" s="168"/>
      <c r="K217" s="168"/>
      <c r="L217" s="135"/>
      <c r="Q217" s="383"/>
      <c r="R217" s="383"/>
    </row>
    <row r="218" spans="1:18" ht="15" customHeight="1">
      <c r="A218" s="1"/>
      <c r="B218" s="168"/>
      <c r="C218" s="293" t="s">
        <v>363</v>
      </c>
      <c r="D218" s="16"/>
      <c r="F218" s="135"/>
      <c r="G218" s="134"/>
      <c r="H218" s="232"/>
      <c r="O218"/>
      <c r="P218"/>
      <c r="Q218" s="383"/>
      <c r="R218" s="383"/>
    </row>
    <row r="219" spans="1:18" ht="15" customHeight="1">
      <c r="A219" s="7"/>
      <c r="B219" s="161"/>
      <c r="C219" s="294" t="s">
        <v>209</v>
      </c>
      <c r="D219" s="161"/>
      <c r="E219" s="163"/>
      <c r="F219" s="135"/>
      <c r="G219" s="134"/>
      <c r="H219" s="232"/>
      <c r="O219" s="134"/>
      <c r="P219" s="134"/>
      <c r="Q219" s="359"/>
      <c r="R219" s="359"/>
    </row>
    <row r="220" spans="1:18" ht="15" customHeight="1">
      <c r="A220" s="7"/>
      <c r="B220" s="161"/>
      <c r="C220" s="161"/>
      <c r="D220" s="161"/>
      <c r="E220" s="161"/>
      <c r="F220" s="135"/>
      <c r="G220" s="134"/>
      <c r="H220" s="232"/>
      <c r="O220" s="134"/>
      <c r="P220" s="134"/>
      <c r="Q220"/>
      <c r="R220"/>
    </row>
    <row r="221" spans="1:18" ht="15" customHeight="1">
      <c r="A221" s="7"/>
      <c r="B221" s="161"/>
      <c r="C221" s="161"/>
      <c r="D221" s="161"/>
      <c r="E221" s="161"/>
      <c r="F221" s="161"/>
      <c r="G221" s="134"/>
      <c r="H221" s="232"/>
      <c r="O221" s="134"/>
      <c r="P221" s="134"/>
      <c r="Q221"/>
      <c r="R221"/>
    </row>
    <row r="222" spans="2:18" ht="15" customHeight="1">
      <c r="B222" s="169"/>
      <c r="C222" s="169"/>
      <c r="D222" s="169"/>
      <c r="E222" s="169"/>
      <c r="F222" s="169"/>
      <c r="G222" s="134"/>
      <c r="H222" s="232"/>
      <c r="O222" s="134"/>
      <c r="P222" s="134"/>
      <c r="Q222"/>
      <c r="R222"/>
    </row>
    <row r="223" spans="1:18" ht="15" customHeight="1">
      <c r="A223" s="26"/>
      <c r="B223" s="161"/>
      <c r="C223" s="161"/>
      <c r="D223" s="161"/>
      <c r="E223" s="161"/>
      <c r="F223" s="161"/>
      <c r="G223" s="134"/>
      <c r="H223" s="232"/>
      <c r="O223" s="134"/>
      <c r="P223" s="134"/>
      <c r="Q223"/>
      <c r="R223"/>
    </row>
    <row r="224" spans="2:18" ht="12.75">
      <c r="B224" s="159"/>
      <c r="C224" s="159"/>
      <c r="D224" s="159"/>
      <c r="E224" s="159"/>
      <c r="F224" s="159"/>
      <c r="G224" s="134"/>
      <c r="H224" s="232"/>
      <c r="O224" s="134"/>
      <c r="P224" s="134"/>
      <c r="Q224"/>
      <c r="R224"/>
    </row>
    <row r="225" spans="2:18" ht="12.75">
      <c r="B225" s="159"/>
      <c r="C225" s="159"/>
      <c r="D225" s="159"/>
      <c r="E225" s="159"/>
      <c r="F225" s="159"/>
      <c r="G225" s="134"/>
      <c r="H225" s="232"/>
      <c r="O225" s="134"/>
      <c r="P225" s="134"/>
      <c r="Q225"/>
      <c r="R225"/>
    </row>
    <row r="226" spans="2:18" ht="12.75">
      <c r="B226" s="159"/>
      <c r="C226" s="159"/>
      <c r="D226" s="159"/>
      <c r="E226" s="159"/>
      <c r="F226" s="159"/>
      <c r="G226" s="134"/>
      <c r="H226" s="232"/>
      <c r="O226" s="134"/>
      <c r="P226" s="134"/>
      <c r="Q226"/>
      <c r="R226"/>
    </row>
    <row r="227" spans="3:6" ht="12.75">
      <c r="C227" s="16"/>
      <c r="F227" s="17"/>
    </row>
    <row r="228" ht="12.75">
      <c r="F228" s="17"/>
    </row>
    <row r="229" spans="3:6" ht="12.75">
      <c r="C229" s="16"/>
      <c r="F229" s="17"/>
    </row>
  </sheetData>
  <sheetProtection/>
  <mergeCells count="15">
    <mergeCell ref="Q18:R18"/>
    <mergeCell ref="Q216:R218"/>
    <mergeCell ref="C126:D126"/>
    <mergeCell ref="M20:M22"/>
    <mergeCell ref="K20:K22"/>
    <mergeCell ref="G20:G22"/>
    <mergeCell ref="H20:H22"/>
    <mergeCell ref="I20:I22"/>
    <mergeCell ref="J20:J22"/>
    <mergeCell ref="E20:E22"/>
    <mergeCell ref="C161:C181"/>
    <mergeCell ref="B20:B22"/>
    <mergeCell ref="C20:C22"/>
    <mergeCell ref="D20:D22"/>
    <mergeCell ref="F20:F22"/>
  </mergeCells>
  <printOptions horizontalCentered="1"/>
  <pageMargins left="0.3937007874015748" right="0.15748031496062992" top="0.4330708661417323" bottom="0.4330708661417323" header="0" footer="0"/>
  <pageSetup fitToHeight="17" fitToWidth="1" horizontalDpi="600" verticalDpi="600" orientation="portrait" paperSize="8" scale="61" r:id="rId2"/>
  <headerFooter alignWithMargins="0">
    <oddHeader xml:space="preserve">&amp;C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zoomScalePageLayoutView="0" workbookViewId="0" topLeftCell="A4">
      <selection activeCell="P18" sqref="P18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333"/>
      <c r="C2" s="313" t="str">
        <f>'PRESUPUESTO Y CRONOGRAMA '!C16</f>
        <v>EMPRESA:</v>
      </c>
      <c r="D2" s="334"/>
      <c r="E2" s="334"/>
      <c r="F2" s="335">
        <f>'PRESUPUESTO Y CRONOGRAMA '!F16</f>
        <v>0</v>
      </c>
      <c r="G2" s="334">
        <f>'PRESUPUESTO Y CRONOGRAMA '!G16</f>
        <v>0</v>
      </c>
      <c r="H2" s="334">
        <f>'PRESUPUESTO Y CRONOGRAMA '!H16</f>
        <v>0</v>
      </c>
      <c r="I2" s="334">
        <f>'PRESUPUESTO Y CRONOGRAMA '!I16</f>
        <v>0</v>
      </c>
      <c r="J2" s="334" t="str">
        <f>'PRESUPUESTO Y CRONOGRAMA '!J16</f>
        <v>LLAMADO:</v>
      </c>
      <c r="K2" s="337" t="s">
        <v>211</v>
      </c>
      <c r="L2" s="334">
        <f>'PRESUPUESTO Y CRONOGRAMA '!L16</f>
        <v>0</v>
      </c>
      <c r="M2" s="338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92"/>
      <c r="C4" s="93" t="s">
        <v>218</v>
      </c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398" t="s">
        <v>0</v>
      </c>
      <c r="C6" s="395" t="s">
        <v>1</v>
      </c>
      <c r="D6" s="395"/>
      <c r="E6" s="199"/>
      <c r="F6" s="400"/>
      <c r="G6" s="395"/>
      <c r="H6" s="395"/>
      <c r="I6" s="395"/>
      <c r="J6" s="395"/>
      <c r="K6" s="398" t="s">
        <v>63</v>
      </c>
      <c r="L6" s="200"/>
      <c r="M6" s="398" t="s">
        <v>60</v>
      </c>
    </row>
    <row r="7" spans="1:13" ht="15" customHeight="1">
      <c r="A7" s="1"/>
      <c r="B7" s="373"/>
      <c r="C7" s="396"/>
      <c r="D7" s="396"/>
      <c r="E7" s="128"/>
      <c r="F7" s="401"/>
      <c r="G7" s="396"/>
      <c r="H7" s="396"/>
      <c r="I7" s="396"/>
      <c r="J7" s="396"/>
      <c r="K7" s="373"/>
      <c r="L7" s="185"/>
      <c r="M7" s="373"/>
    </row>
    <row r="8" spans="1:13" ht="15" customHeight="1">
      <c r="A8" s="1"/>
      <c r="B8" s="399"/>
      <c r="C8" s="397"/>
      <c r="D8" s="397"/>
      <c r="E8" s="201"/>
      <c r="F8" s="402"/>
      <c r="G8" s="397"/>
      <c r="H8" s="397"/>
      <c r="I8" s="397"/>
      <c r="J8" s="397"/>
      <c r="K8" s="399"/>
      <c r="L8" s="202"/>
      <c r="M8" s="399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94" t="s">
        <v>6</v>
      </c>
      <c r="C10" s="190" t="s">
        <v>7</v>
      </c>
      <c r="D10" s="191"/>
      <c r="E10" s="191"/>
      <c r="F10" s="191"/>
      <c r="G10" s="191"/>
      <c r="H10" s="191"/>
      <c r="I10" s="191"/>
      <c r="J10" s="191"/>
      <c r="K10" s="191"/>
      <c r="L10" s="192"/>
      <c r="M10" s="193"/>
    </row>
    <row r="11" spans="2:13" ht="12.75">
      <c r="B11" s="183" t="str">
        <f>'PRESUPUESTO Y CRONOGRAMA '!B26</f>
        <v>1.00</v>
      </c>
      <c r="C11" s="178" t="str">
        <f>'PRESUPUESTO Y CRONOGRAMA '!C26</f>
        <v>IMPLANTACIÓN</v>
      </c>
      <c r="D11" s="66"/>
      <c r="E11" s="66"/>
      <c r="F11" s="66"/>
      <c r="G11" s="66"/>
      <c r="H11" s="66"/>
      <c r="I11" s="66"/>
      <c r="J11" s="66"/>
      <c r="K11" s="182">
        <f>'PRESUPUESTO Y CRONOGRAMA '!K26</f>
        <v>0</v>
      </c>
      <c r="M11" s="182">
        <f>'PRESUPUESTO Y CRONOGRAMA '!M26</f>
        <v>0</v>
      </c>
    </row>
    <row r="12" spans="2:13" ht="12.75">
      <c r="B12" s="184" t="str">
        <f>'PRESUPUESTO Y CRONOGRAMA '!B30</f>
        <v>2.00</v>
      </c>
      <c r="C12" s="114" t="str">
        <f>'PRESUPUESTO Y CRONOGRAMA '!C30</f>
        <v>DEMOLICIONES Y RETIROS</v>
      </c>
      <c r="D12" s="121"/>
      <c r="E12" s="121"/>
      <c r="F12" s="121"/>
      <c r="G12" s="121"/>
      <c r="H12" s="121"/>
      <c r="I12" s="121"/>
      <c r="J12" s="121"/>
      <c r="K12" s="145">
        <f>'PRESUPUESTO Y CRONOGRAMA '!K30</f>
        <v>0</v>
      </c>
      <c r="M12" s="145">
        <f>'PRESUPUESTO Y CRONOGRAMA '!M30</f>
        <v>0</v>
      </c>
    </row>
    <row r="13" spans="2:13" ht="12.75" customHeight="1">
      <c r="B13" s="184" t="str">
        <f>'PRESUPUESTO Y CRONOGRAMA '!B38</f>
        <v>3.00</v>
      </c>
      <c r="C13" s="114" t="str">
        <f>'PRESUPUESTO Y CRONOGRAMA '!C38</f>
        <v>PILARES Y VIGAS H.A.</v>
      </c>
      <c r="D13" s="121"/>
      <c r="E13" s="121"/>
      <c r="F13" s="121"/>
      <c r="G13" s="121"/>
      <c r="H13" s="121"/>
      <c r="I13" s="121"/>
      <c r="J13" s="121"/>
      <c r="K13" s="145">
        <f>'PRESUPUESTO Y CRONOGRAMA '!K38</f>
        <v>0</v>
      </c>
      <c r="M13" s="145">
        <f>'PRESUPUESTO Y CRONOGRAMA '!M38</f>
        <v>0</v>
      </c>
    </row>
    <row r="14" spans="2:13" ht="12.75">
      <c r="B14" s="184" t="str">
        <f>'PRESUPUESTO Y CRONOGRAMA '!B40</f>
        <v>4.00</v>
      </c>
      <c r="C14" s="114" t="str">
        <f>'PRESUPUESTO Y CRONOGRAMA '!C40</f>
        <v>MUROS DE CERÁMICA, YESO Y BLOQUES</v>
      </c>
      <c r="D14" s="121"/>
      <c r="E14" s="121"/>
      <c r="F14" s="121"/>
      <c r="G14" s="121"/>
      <c r="H14" s="121"/>
      <c r="I14" s="121"/>
      <c r="J14" s="121"/>
      <c r="K14" s="145">
        <f>'PRESUPUESTO Y CRONOGRAMA '!K40</f>
        <v>0</v>
      </c>
      <c r="M14" s="145">
        <f>'PRESUPUESTO Y CRONOGRAMA '!M40</f>
        <v>0</v>
      </c>
    </row>
    <row r="15" spans="2:13" ht="12.75">
      <c r="B15" s="184" t="str">
        <f>'PRESUPUESTO Y CRONOGRAMA '!B42</f>
        <v>5.00</v>
      </c>
      <c r="C15" s="181" t="str">
        <f>'PRESUPUESTO Y CRONOGRAMA '!C42</f>
        <v>REVOQUES INTERIORES</v>
      </c>
      <c r="D15" s="121"/>
      <c r="E15" s="121"/>
      <c r="F15" s="121"/>
      <c r="G15" s="121"/>
      <c r="H15" s="121"/>
      <c r="I15" s="121"/>
      <c r="J15" s="121"/>
      <c r="K15" s="145">
        <f>'PRESUPUESTO Y CRONOGRAMA '!K42</f>
        <v>0</v>
      </c>
      <c r="M15" s="145">
        <f>'PRESUPUESTO Y CRONOGRAMA '!M42</f>
        <v>0</v>
      </c>
    </row>
    <row r="16" spans="2:13" ht="12.75">
      <c r="B16" s="184" t="str">
        <f>'PRESUPUESTO Y CRONOGRAMA '!B45</f>
        <v>6.00</v>
      </c>
      <c r="C16" s="114" t="str">
        <f>'PRESUPUESTO Y CRONOGRAMA '!C45</f>
        <v>CONTRAPISOS</v>
      </c>
      <c r="D16" s="121"/>
      <c r="E16" s="121"/>
      <c r="F16" s="121"/>
      <c r="G16" s="121"/>
      <c r="H16" s="121"/>
      <c r="I16" s="121"/>
      <c r="J16" s="121"/>
      <c r="K16" s="145">
        <f>'PRESUPUESTO Y CRONOGRAMA '!K45</f>
        <v>0</v>
      </c>
      <c r="M16" s="145">
        <f>'PRESUPUESTO Y CRONOGRAMA '!M45</f>
        <v>0</v>
      </c>
    </row>
    <row r="17" spans="2:13" ht="12.75">
      <c r="B17" s="184" t="str">
        <f>'PRESUPUESTO Y CRONOGRAMA '!B49</f>
        <v>7.00</v>
      </c>
      <c r="C17" s="114" t="str">
        <f>'PRESUPUESTO Y CRONOGRAMA '!C49</f>
        <v>PAVIMENTOS</v>
      </c>
      <c r="D17" s="121"/>
      <c r="E17" s="121"/>
      <c r="F17" s="121"/>
      <c r="G17" s="121"/>
      <c r="H17" s="121"/>
      <c r="I17" s="121"/>
      <c r="J17" s="121"/>
      <c r="K17" s="145">
        <f>'PRESUPUESTO Y CRONOGRAMA '!K49</f>
        <v>0</v>
      </c>
      <c r="M17" s="145">
        <f>'PRESUPUESTO Y CRONOGRAMA '!M49</f>
        <v>0</v>
      </c>
    </row>
    <row r="18" spans="2:13" ht="12.75">
      <c r="B18" s="184" t="str">
        <f>'PRESUPUESTO Y CRONOGRAMA '!B59</f>
        <v>8.00</v>
      </c>
      <c r="C18" s="114" t="str">
        <f>'PRESUPUESTO Y CRONOGRAMA '!C59</f>
        <v>REVESTIMIENTO DE BAÑOS Y COCINAS</v>
      </c>
      <c r="D18" s="121"/>
      <c r="E18" s="121"/>
      <c r="F18" s="121"/>
      <c r="G18" s="121"/>
      <c r="H18" s="121"/>
      <c r="I18" s="121"/>
      <c r="J18" s="121"/>
      <c r="K18" s="145">
        <f>'PRESUPUESTO Y CRONOGRAMA '!K59</f>
        <v>0</v>
      </c>
      <c r="M18" s="145">
        <f>'PRESUPUESTO Y CRONOGRAMA '!M59</f>
        <v>0</v>
      </c>
    </row>
    <row r="19" spans="2:13" ht="12.75">
      <c r="B19" s="184" t="str">
        <f>'PRESUPUESTO Y CRONOGRAMA '!B70</f>
        <v>9.00</v>
      </c>
      <c r="C19" s="114" t="str">
        <f>'PRESUPUESTO Y CRONOGRAMA '!C70</f>
        <v>ESCALONES Y ANTEPECHOS</v>
      </c>
      <c r="D19" s="121"/>
      <c r="E19" s="121"/>
      <c r="F19" s="121"/>
      <c r="G19" s="121"/>
      <c r="H19" s="121"/>
      <c r="I19" s="121"/>
      <c r="J19" s="121"/>
      <c r="K19" s="145">
        <f>'PRESUPUESTO Y CRONOGRAMA '!K70</f>
        <v>0</v>
      </c>
      <c r="M19" s="145">
        <f>'PRESUPUESTO Y CRONOGRAMA '!M70</f>
        <v>0</v>
      </c>
    </row>
    <row r="20" spans="2:13" ht="12.75">
      <c r="B20" s="184" t="str">
        <f>'PRESUPUESTO Y CRONOGRAMA '!B72</f>
        <v>10.00</v>
      </c>
      <c r="C20" s="170" t="str">
        <f>'PRESUPUESTO Y CRONOGRAMA '!C72</f>
        <v>IMPERMEABILIZACIÓN</v>
      </c>
      <c r="D20" s="171"/>
      <c r="E20" s="171"/>
      <c r="F20" s="171"/>
      <c r="G20" s="171"/>
      <c r="H20" s="171"/>
      <c r="I20" s="171"/>
      <c r="J20" s="171"/>
      <c r="K20" s="155">
        <f>'PRESUPUESTO Y CRONOGRAMA '!K72</f>
        <v>0</v>
      </c>
      <c r="M20" s="145">
        <f>'PRESUPUESTO Y CRONOGRAMA '!M72</f>
        <v>0</v>
      </c>
    </row>
    <row r="21" spans="2:13" ht="12.75">
      <c r="B21" s="184" t="str">
        <f>'PRESUPUESTO Y CRONOGRAMA '!B76</f>
        <v>11.00</v>
      </c>
      <c r="C21" s="130" t="str">
        <f>'PRESUPUESTO Y CRONOGRAMA '!C76</f>
        <v>CIELORRASO</v>
      </c>
      <c r="D21" s="172"/>
      <c r="E21" s="172"/>
      <c r="F21" s="172"/>
      <c r="G21" s="172"/>
      <c r="H21" s="172"/>
      <c r="I21" s="172"/>
      <c r="J21" s="172"/>
      <c r="K21" s="145">
        <f>'PRESUPUESTO Y CRONOGRAMA '!K76</f>
        <v>0</v>
      </c>
      <c r="L21" s="129"/>
      <c r="M21" s="145">
        <f>'PRESUPUESTO Y CRONOGRAMA '!M76</f>
        <v>0</v>
      </c>
    </row>
    <row r="22" spans="2:13" ht="12.75">
      <c r="B22" s="184" t="str">
        <f>'PRESUPUESTO Y CRONOGRAMA '!B78</f>
        <v>12.00</v>
      </c>
      <c r="C22" s="130" t="str">
        <f>'PRESUPUESTO Y CRONOGRAMA '!C78</f>
        <v>VARIOS</v>
      </c>
      <c r="D22" s="172"/>
      <c r="E22" s="172"/>
      <c r="F22" s="172"/>
      <c r="G22" s="172"/>
      <c r="H22" s="172"/>
      <c r="I22" s="172"/>
      <c r="J22" s="172"/>
      <c r="K22" s="145">
        <f>'PRESUPUESTO Y CRONOGRAMA '!K78</f>
        <v>0</v>
      </c>
      <c r="L22" s="129"/>
      <c r="M22" s="145">
        <f>'PRESUPUESTO Y CRONOGRAMA '!M78</f>
        <v>0</v>
      </c>
    </row>
    <row r="23" spans="2:13" ht="13.5" thickBot="1">
      <c r="B23" s="184" t="str">
        <f>'PRESUPUESTO Y CRONOGRAMA '!B84</f>
        <v>13.00</v>
      </c>
      <c r="C23" s="130" t="str">
        <f>'PRESUPUESTO Y CRONOGRAMA '!C84</f>
        <v>AYUDA A SUBCONTRATOS</v>
      </c>
      <c r="D23" s="172"/>
      <c r="E23" s="172"/>
      <c r="F23" s="172"/>
      <c r="G23" s="172"/>
      <c r="H23" s="172"/>
      <c r="I23" s="172"/>
      <c r="J23" s="172"/>
      <c r="K23" s="145">
        <f>'PRESUPUESTO Y CRONOGRAMA '!K84</f>
        <v>0</v>
      </c>
      <c r="L23" s="129"/>
      <c r="M23" s="145">
        <f>'PRESUPUESTO Y CRONOGRAMA '!M84</f>
        <v>0</v>
      </c>
    </row>
    <row r="24" spans="2:13" ht="13.5" thickBot="1">
      <c r="B24" s="187" t="str">
        <f>'PRESUPUESTO Y CRONOGRAMA '!B87</f>
        <v>A</v>
      </c>
      <c r="C24" s="188" t="str">
        <f>'PRESUPUESTO Y CRONOGRAMA '!C87</f>
        <v>SUBTOTAL OBRAS EDILICIAS</v>
      </c>
      <c r="D24" s="188"/>
      <c r="E24" s="189"/>
      <c r="F24" s="176"/>
      <c r="G24" s="175"/>
      <c r="H24" s="175"/>
      <c r="I24" s="175"/>
      <c r="J24" s="175"/>
      <c r="K24" s="186">
        <f>'PRESUPUESTO Y CRONOGRAMA '!K87</f>
        <v>0</v>
      </c>
      <c r="M24" s="186">
        <f>'PRESUPUESTO Y CRONOGRAMA '!M87</f>
        <v>0</v>
      </c>
    </row>
    <row r="26" spans="2:13" ht="12.75">
      <c r="B26" s="195" t="str">
        <f>'PRESUPUESTO Y CRONOGRAMA '!B89</f>
        <v>B</v>
      </c>
      <c r="C26" s="196" t="str">
        <f>'PRESUPUESTO Y CRONOGRAMA '!C89</f>
        <v>SUBCONTRATOS 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8"/>
    </row>
    <row r="27" spans="2:13" ht="12.75">
      <c r="B27" s="183" t="str">
        <f>'PRESUPUESTO Y CRONOGRAMA '!B91</f>
        <v>1.00</v>
      </c>
      <c r="C27" s="178" t="str">
        <f>'PRESUPUESTO Y CRONOGRAMA '!C91</f>
        <v>MÁRMOLES Y GRANITOS</v>
      </c>
      <c r="D27" s="179"/>
      <c r="E27" s="179"/>
      <c r="F27" s="179"/>
      <c r="G27" s="179"/>
      <c r="H27" s="179"/>
      <c r="I27" s="179"/>
      <c r="J27" s="179"/>
      <c r="K27" s="180">
        <f>'PRESUPUESTO Y CRONOGRAMA '!K91</f>
        <v>0</v>
      </c>
      <c r="L27" s="129"/>
      <c r="M27" s="180">
        <f>'PRESUPUESTO Y CRONOGRAMA '!M91</f>
        <v>0</v>
      </c>
    </row>
    <row r="28" spans="2:13" ht="12.75">
      <c r="B28" s="184" t="str">
        <f>'PRESUPUESTO Y CRONOGRAMA '!B98</f>
        <v>2.00</v>
      </c>
      <c r="C28" s="130" t="str">
        <f>'PRESUPUESTO Y CRONOGRAMA '!C98</f>
        <v>INSTALACIÓN SANITARIA</v>
      </c>
      <c r="D28" s="172"/>
      <c r="E28" s="172"/>
      <c r="F28" s="172"/>
      <c r="G28" s="172"/>
      <c r="H28" s="172"/>
      <c r="I28" s="172"/>
      <c r="J28" s="172"/>
      <c r="K28" s="131">
        <f>'PRESUPUESTO Y CRONOGRAMA '!K98</f>
        <v>0</v>
      </c>
      <c r="L28" s="129"/>
      <c r="M28" s="131">
        <f>'PRESUPUESTO Y CRONOGRAMA '!M98</f>
        <v>0</v>
      </c>
    </row>
    <row r="29" spans="2:13" ht="12.75">
      <c r="B29" s="184" t="str">
        <f>'PRESUPUESTO Y CRONOGRAMA '!B126</f>
        <v>3.00</v>
      </c>
      <c r="C29" s="130" t="str">
        <f>'PRESUPUESTO Y CRONOGRAMA '!C126:D126</f>
        <v>INSTALACIÓN ELÉCTRICA</v>
      </c>
      <c r="D29" s="172"/>
      <c r="E29" s="172"/>
      <c r="F29" s="172"/>
      <c r="G29" s="172"/>
      <c r="H29" s="172"/>
      <c r="I29" s="172"/>
      <c r="J29" s="172"/>
      <c r="K29" s="131">
        <f>'PRESUPUESTO Y CRONOGRAMA '!K126</f>
        <v>0</v>
      </c>
      <c r="L29" s="129"/>
      <c r="M29" s="131">
        <f>'PRESUPUESTO Y CRONOGRAMA '!M126</f>
        <v>0</v>
      </c>
    </row>
    <row r="30" spans="2:13" ht="12.75">
      <c r="B30" s="184" t="str">
        <f>'PRESUPUESTO Y CRONOGRAMA '!B136</f>
        <v>4.00</v>
      </c>
      <c r="C30" s="130" t="str">
        <f>'PRESUPUESTO Y CRONOGRAMA '!C136</f>
        <v>EQUIPAMIENTO</v>
      </c>
      <c r="D30" s="172"/>
      <c r="E30" s="172"/>
      <c r="F30" s="172"/>
      <c r="G30" s="172"/>
      <c r="H30" s="172"/>
      <c r="I30" s="172"/>
      <c r="J30" s="172"/>
      <c r="K30" s="131">
        <f>'PRESUPUESTO Y CRONOGRAMA '!K136</f>
        <v>0</v>
      </c>
      <c r="L30" s="129"/>
      <c r="M30" s="131">
        <f>'PRESUPUESTO Y CRONOGRAMA '!M136</f>
        <v>0</v>
      </c>
    </row>
    <row r="31" spans="2:13" ht="12.75">
      <c r="B31" s="184" t="str">
        <f>'PRESUPUESTO Y CRONOGRAMA '!B152</f>
        <v>5.00</v>
      </c>
      <c r="C31" s="130" t="str">
        <f>'PRESUPUESTO Y CRONOGRAMA '!C152</f>
        <v>CARPINTERÍA EN HIERRO</v>
      </c>
      <c r="D31" s="172"/>
      <c r="E31" s="172"/>
      <c r="F31" s="172"/>
      <c r="G31" s="172"/>
      <c r="H31" s="172"/>
      <c r="I31" s="172"/>
      <c r="J31" s="172"/>
      <c r="K31" s="131">
        <f>'PRESUPUESTO Y CRONOGRAMA '!K152</f>
        <v>0</v>
      </c>
      <c r="L31" s="129"/>
      <c r="M31" s="131">
        <f>'PRESUPUESTO Y CRONOGRAMA '!M152</f>
        <v>0</v>
      </c>
    </row>
    <row r="32" spans="2:13" ht="12.75">
      <c r="B32" s="184" t="str">
        <f>'PRESUPUESTO Y CRONOGRAMA '!B157</f>
        <v>6.00</v>
      </c>
      <c r="C32" s="173" t="str">
        <f>'PRESUPUESTO Y CRONOGRAMA '!C157</f>
        <v>CARPINTERÍA EN MADERA</v>
      </c>
      <c r="D32" s="174"/>
      <c r="E32" s="174"/>
      <c r="F32" s="174"/>
      <c r="G32" s="174"/>
      <c r="H32" s="174"/>
      <c r="I32" s="174"/>
      <c r="J32" s="174"/>
      <c r="K32" s="177">
        <f>'PRESUPUESTO Y CRONOGRAMA '!K157</f>
        <v>0</v>
      </c>
      <c r="L32" s="129"/>
      <c r="M32" s="131">
        <f>'PRESUPUESTO Y CRONOGRAMA '!M157</f>
        <v>0</v>
      </c>
    </row>
    <row r="33" spans="2:13" ht="12.75">
      <c r="B33" s="184" t="str">
        <f>'PRESUPUESTO Y CRONOGRAMA '!B182</f>
        <v>7.00</v>
      </c>
      <c r="C33" s="130" t="str">
        <f>'PRESUPUESTO Y CRONOGRAMA '!C182</f>
        <v>CARPINTERÍA EN ALUMINIO</v>
      </c>
      <c r="D33" s="172"/>
      <c r="E33" s="172"/>
      <c r="F33" s="172"/>
      <c r="G33" s="172"/>
      <c r="H33" s="172"/>
      <c r="I33" s="172"/>
      <c r="J33" s="172"/>
      <c r="K33" s="131">
        <f>'PRESUPUESTO Y CRONOGRAMA '!K182</f>
        <v>0</v>
      </c>
      <c r="L33" s="129"/>
      <c r="M33" s="131">
        <f>'PRESUPUESTO Y CRONOGRAMA '!M182</f>
        <v>0</v>
      </c>
    </row>
    <row r="34" spans="2:13" ht="12.75">
      <c r="B34" s="184" t="str">
        <f>'PRESUPUESTO Y CRONOGRAMA '!B186</f>
        <v>8.00</v>
      </c>
      <c r="C34" s="130" t="str">
        <f>'PRESUPUESTO Y CRONOGRAMA '!C186</f>
        <v>ACERO INOXIDABLE</v>
      </c>
      <c r="D34" s="172"/>
      <c r="E34" s="172"/>
      <c r="F34" s="172"/>
      <c r="G34" s="172"/>
      <c r="H34" s="172"/>
      <c r="I34" s="172"/>
      <c r="J34" s="172"/>
      <c r="K34" s="131">
        <f>'PRESUPUESTO Y CRONOGRAMA '!K186</f>
        <v>0</v>
      </c>
      <c r="L34" s="129"/>
      <c r="M34" s="131">
        <f>'PRESUPUESTO Y CRONOGRAMA '!M186</f>
        <v>0</v>
      </c>
    </row>
    <row r="35" spans="2:13" ht="13.5" thickBot="1">
      <c r="B35" s="184" t="str">
        <f>'PRESUPUESTO Y CRONOGRAMA '!B189</f>
        <v>9.00</v>
      </c>
      <c r="C35" s="130" t="str">
        <f>'PRESUPUESTO Y CRONOGRAMA '!C189</f>
        <v>PINTURAS</v>
      </c>
      <c r="D35" s="172"/>
      <c r="E35" s="172"/>
      <c r="F35" s="172"/>
      <c r="G35" s="172"/>
      <c r="H35" s="172"/>
      <c r="I35" s="172"/>
      <c r="J35" s="172"/>
      <c r="K35" s="131">
        <f>'PRESUPUESTO Y CRONOGRAMA '!K189</f>
        <v>0</v>
      </c>
      <c r="L35" s="129"/>
      <c r="M35" s="131">
        <f>'PRESUPUESTO Y CRONOGRAMA '!M189</f>
        <v>0</v>
      </c>
    </row>
    <row r="36" spans="2:13" ht="15" customHeight="1" thickBot="1">
      <c r="B36" s="187" t="str">
        <f>'PRESUPUESTO Y CRONOGRAMA '!B200</f>
        <v>B</v>
      </c>
      <c r="C36" s="188" t="str">
        <f>'PRESUPUESTO Y CRONOGRAMA '!C200</f>
        <v>SUBTOTAL SUBCONTRATOS</v>
      </c>
      <c r="D36" s="188"/>
      <c r="E36" s="189"/>
      <c r="F36" s="175"/>
      <c r="G36" s="175"/>
      <c r="H36" s="175"/>
      <c r="I36" s="175"/>
      <c r="J36" s="175"/>
      <c r="K36" s="186">
        <f>'PRESUPUESTO Y CRONOGRAMA '!K200</f>
        <v>0</v>
      </c>
      <c r="M36" s="186">
        <f>'PRESUPUESTO Y CRONOGRAMA '!M200</f>
        <v>0</v>
      </c>
    </row>
    <row r="37" ht="13.5" thickBot="1"/>
    <row r="38" spans="2:13" ht="13.5" thickBot="1">
      <c r="B38" s="187" t="str">
        <f>'PRESUPUESTO Y CRONOGRAMA '!B202</f>
        <v>C</v>
      </c>
      <c r="C38" s="188" t="str">
        <f>'PRESUPUESTO Y CRONOGRAMA '!C208</f>
        <v>SUBTOTAL RUBROS AGREGADOS POR EL CONTRATISTA</v>
      </c>
      <c r="D38" s="188"/>
      <c r="E38" s="189"/>
      <c r="F38" s="175"/>
      <c r="G38" s="175"/>
      <c r="H38" s="175"/>
      <c r="I38" s="175"/>
      <c r="J38" s="175"/>
      <c r="K38" s="186">
        <f>'PRESUPUESTO Y CRONOGRAMA '!K208</f>
        <v>0</v>
      </c>
      <c r="M38" s="186">
        <f>'PRESUPUESTO Y CRONOGRAMA '!M208</f>
        <v>0</v>
      </c>
    </row>
    <row r="39" ht="13.5" thickBot="1"/>
    <row r="40" spans="2:13" ht="19.5" customHeight="1" thickBot="1">
      <c r="B40" s="329" t="str">
        <f>'PRESUPUESTO Y CRONOGRAMA '!B210</f>
        <v>D</v>
      </c>
      <c r="C40" s="330" t="str">
        <f>'PRESUPUESTO Y CRONOGRAMA '!C210</f>
        <v>SUBTOTAL DE OBRAS (A + B + C ) </v>
      </c>
      <c r="D40" s="330"/>
      <c r="E40" s="330"/>
      <c r="F40" s="330"/>
      <c r="G40" s="330"/>
      <c r="H40" s="330"/>
      <c r="I40" s="330"/>
      <c r="J40" s="330"/>
      <c r="K40" s="331">
        <f>'PRESUPUESTO Y CRONOGRAMA '!K210</f>
        <v>0</v>
      </c>
      <c r="L40" s="330"/>
      <c r="M40" s="332">
        <f>'PRESUPUESTO Y CRONOGRAMA '!M210</f>
        <v>0</v>
      </c>
    </row>
    <row r="42" spans="5:11" ht="15.75">
      <c r="E42" s="336" t="str">
        <f>'PRESUPUESTO Y CRONOGRAMA '!J212</f>
        <v>IVA 22%</v>
      </c>
      <c r="F42" s="274"/>
      <c r="G42" s="274"/>
      <c r="H42" s="274"/>
      <c r="I42" s="274"/>
      <c r="J42" s="274"/>
      <c r="K42" s="336">
        <f>'PRESUPUESTO Y CRONOGRAMA '!K212</f>
        <v>0</v>
      </c>
    </row>
    <row r="43" ht="13.5" thickBot="1"/>
    <row r="44" spans="2:12" ht="18.75" thickBot="1">
      <c r="B44" s="329" t="str">
        <f>'PRESUPUESTO Y CRONOGRAMA '!B214</f>
        <v>E</v>
      </c>
      <c r="C44" s="330" t="str">
        <f>'PRESUPUESTO Y CRONOGRAMA '!C214</f>
        <v>TOTAL OBRAS IVA INCLUÍDO</v>
      </c>
      <c r="D44" s="330"/>
      <c r="E44" s="330"/>
      <c r="F44" s="330"/>
      <c r="G44" s="330"/>
      <c r="H44" s="330"/>
      <c r="I44" s="330"/>
      <c r="J44" s="330"/>
      <c r="K44" s="332">
        <f>'PRESUPUESTO Y CRONOGRAMA '!K214</f>
        <v>0</v>
      </c>
      <c r="L44" s="330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3937007874015748" bottom="0.3937007874015748" header="0" footer="0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1"/>
  <sheetViews>
    <sheetView tabSelected="1" zoomScale="70" zoomScaleNormal="70" zoomScalePageLayoutView="0" workbookViewId="0" topLeftCell="A204">
      <selection activeCell="A1" sqref="A1:S220"/>
    </sheetView>
  </sheetViews>
  <sheetFormatPr defaultColWidth="11.421875" defaultRowHeight="12.75"/>
  <cols>
    <col min="1" max="1" width="2.28125" style="0" customWidth="1"/>
    <col min="2" max="2" width="9.421875" style="17" customWidth="1"/>
    <col min="3" max="3" width="21.00390625" style="0" customWidth="1"/>
    <col min="4" max="4" width="53.42187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134" customWidth="1"/>
    <col min="10" max="10" width="11.421875" style="134" customWidth="1"/>
    <col min="11" max="11" width="12.140625" style="134" customWidth="1"/>
    <col min="12" max="12" width="2.00390625" style="134" customWidth="1"/>
    <col min="13" max="13" width="12.7109375" style="134" customWidth="1"/>
    <col min="14" max="14" width="1.7109375" style="232" customWidth="1"/>
    <col min="15" max="15" width="14.140625" style="0" customWidth="1"/>
    <col min="16" max="16" width="13.28125" style="0" customWidth="1"/>
    <col min="17" max="18" width="13.140625" style="0" customWidth="1"/>
    <col min="19" max="19" width="14.28125" style="0" customWidth="1"/>
  </cols>
  <sheetData>
    <row r="1" spans="1:14" ht="12.75">
      <c r="A1" s="24"/>
      <c r="B1" s="348"/>
      <c r="C1" s="24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24.75" customHeight="1">
      <c r="A2" s="24"/>
      <c r="B2" s="348"/>
      <c r="C2" s="24"/>
      <c r="D2" s="346"/>
      <c r="E2" s="352" t="s">
        <v>254</v>
      </c>
      <c r="F2" s="346"/>
      <c r="G2" s="346"/>
      <c r="H2" s="346"/>
      <c r="I2" s="346"/>
      <c r="J2" s="346"/>
      <c r="K2" s="346"/>
      <c r="L2" s="346"/>
      <c r="M2" s="346"/>
      <c r="N2" s="346"/>
    </row>
    <row r="3" spans="1:14" ht="12.75">
      <c r="A3" s="24"/>
      <c r="B3" s="348"/>
      <c r="C3" s="2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9" ht="18.75" customHeight="1">
      <c r="A4" s="24"/>
      <c r="B4" s="353"/>
      <c r="C4" s="171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171"/>
      <c r="O4" s="171"/>
      <c r="P4" s="171"/>
      <c r="Q4" s="171"/>
      <c r="R4" s="171"/>
      <c r="S4" s="171"/>
    </row>
    <row r="5" spans="1:14" ht="12.75">
      <c r="A5" s="24"/>
      <c r="B5" s="348"/>
      <c r="C5" s="24"/>
      <c r="D5" s="346"/>
      <c r="E5" s="346"/>
      <c r="F5" s="346"/>
      <c r="G5" s="346"/>
      <c r="H5" s="346"/>
      <c r="I5" s="346"/>
      <c r="J5" s="346"/>
      <c r="K5" s="346"/>
      <c r="L5" s="346"/>
      <c r="M5" s="346"/>
      <c r="N5"/>
    </row>
    <row r="6" spans="1:14" ht="15" customHeight="1">
      <c r="A6" s="24"/>
      <c r="B6" s="348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/>
    </row>
    <row r="7" spans="1:14" ht="15" customHeight="1">
      <c r="A7" s="348"/>
      <c r="B7" s="348" t="s">
        <v>223</v>
      </c>
      <c r="C7" s="346"/>
      <c r="D7" s="346" t="s">
        <v>262</v>
      </c>
      <c r="E7" s="346"/>
      <c r="F7" s="346"/>
      <c r="G7" s="346"/>
      <c r="H7" s="346"/>
      <c r="I7" s="346"/>
      <c r="J7" s="346"/>
      <c r="K7" s="346"/>
      <c r="L7" s="346"/>
      <c r="M7" s="346"/>
      <c r="N7"/>
    </row>
    <row r="8" spans="1:14" ht="15" customHeight="1">
      <c r="A8" s="348"/>
      <c r="B8" s="348" t="s">
        <v>222</v>
      </c>
      <c r="C8" s="346"/>
      <c r="D8" s="346" t="s">
        <v>255</v>
      </c>
      <c r="E8" s="346"/>
      <c r="F8" s="346"/>
      <c r="G8" s="346"/>
      <c r="H8" s="346"/>
      <c r="I8" s="346"/>
      <c r="J8" s="346"/>
      <c r="K8" s="346"/>
      <c r="L8" s="346"/>
      <c r="M8" s="346"/>
      <c r="N8"/>
    </row>
    <row r="9" spans="1:14" ht="15" customHeight="1">
      <c r="A9" s="348"/>
      <c r="B9" s="348" t="s">
        <v>224</v>
      </c>
      <c r="C9" s="346"/>
      <c r="D9" s="346" t="s">
        <v>263</v>
      </c>
      <c r="E9" s="346"/>
      <c r="F9" s="346"/>
      <c r="G9" s="346"/>
      <c r="H9" s="346"/>
      <c r="I9" s="346"/>
      <c r="J9" s="346"/>
      <c r="K9" s="346"/>
      <c r="L9" s="346"/>
      <c r="M9" s="346"/>
      <c r="N9"/>
    </row>
    <row r="10" spans="1:14" ht="15" customHeight="1">
      <c r="A10" s="348"/>
      <c r="B10" s="348" t="s">
        <v>225</v>
      </c>
      <c r="C10" s="346"/>
      <c r="D10" s="346" t="s">
        <v>264</v>
      </c>
      <c r="E10" s="346"/>
      <c r="F10" s="346"/>
      <c r="G10" s="346"/>
      <c r="H10" s="346"/>
      <c r="I10" s="346"/>
      <c r="J10" s="346"/>
      <c r="K10" s="346"/>
      <c r="L10" s="346"/>
      <c r="M10" s="346"/>
      <c r="N10"/>
    </row>
    <row r="11" spans="1:14" ht="15" customHeight="1">
      <c r="A11" s="347"/>
      <c r="B11" s="348" t="s">
        <v>226</v>
      </c>
      <c r="C11" s="346"/>
      <c r="D11" s="346" t="s">
        <v>265</v>
      </c>
      <c r="E11" s="346"/>
      <c r="F11" s="346"/>
      <c r="G11" s="346"/>
      <c r="H11" s="346"/>
      <c r="I11" s="346"/>
      <c r="J11" s="346"/>
      <c r="K11" s="346"/>
      <c r="L11" s="346"/>
      <c r="M11" s="346"/>
      <c r="N11"/>
    </row>
    <row r="12" spans="1:14" ht="15" customHeight="1">
      <c r="A12" s="347"/>
      <c r="B12" s="354" t="s">
        <v>256</v>
      </c>
      <c r="C12" s="346"/>
      <c r="D12" s="346" t="s">
        <v>257</v>
      </c>
      <c r="E12" s="346"/>
      <c r="F12" s="346"/>
      <c r="G12" s="346"/>
      <c r="H12" s="346"/>
      <c r="I12" s="346"/>
      <c r="J12" s="346"/>
      <c r="K12" s="346"/>
      <c r="L12" s="346"/>
      <c r="M12" s="346"/>
      <c r="N12"/>
    </row>
    <row r="13" spans="1:14" ht="15" customHeight="1">
      <c r="A13" s="347"/>
      <c r="B13" s="354" t="s">
        <v>258</v>
      </c>
      <c r="C13" s="346"/>
      <c r="D13" s="346" t="s">
        <v>259</v>
      </c>
      <c r="E13" s="346"/>
      <c r="F13" s="346"/>
      <c r="G13" s="346"/>
      <c r="H13" s="346"/>
      <c r="I13" s="346"/>
      <c r="J13" s="346"/>
      <c r="K13" s="346"/>
      <c r="L13" s="346"/>
      <c r="M13" s="346"/>
      <c r="N13"/>
    </row>
    <row r="14" spans="1:14" ht="15" customHeight="1">
      <c r="A14" s="347"/>
      <c r="B14" s="354" t="s">
        <v>260</v>
      </c>
      <c r="C14" s="346"/>
      <c r="D14" s="346" t="s">
        <v>261</v>
      </c>
      <c r="E14" s="346"/>
      <c r="F14" s="346"/>
      <c r="G14" s="346"/>
      <c r="H14" s="346"/>
      <c r="I14" s="346"/>
      <c r="J14" s="346"/>
      <c r="K14" s="346"/>
      <c r="L14" s="346"/>
      <c r="M14" s="346"/>
      <c r="N14"/>
    </row>
    <row r="15" spans="1:14" ht="15" customHeight="1" thickBot="1">
      <c r="A15" s="347"/>
      <c r="B15" s="2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/>
    </row>
    <row r="16" spans="1:19" ht="15" customHeight="1" thickBot="1">
      <c r="A16" s="1"/>
      <c r="B16" s="312"/>
      <c r="C16" s="313" t="s">
        <v>210</v>
      </c>
      <c r="D16" s="314"/>
      <c r="E16" s="315"/>
      <c r="F16" s="314"/>
      <c r="G16" s="314"/>
      <c r="H16" s="316"/>
      <c r="I16" s="316"/>
      <c r="J16" s="315" t="s">
        <v>211</v>
      </c>
      <c r="K16" s="316"/>
      <c r="L16" s="316"/>
      <c r="M16" s="317"/>
      <c r="N16" s="317"/>
      <c r="O16" s="318"/>
      <c r="P16" s="309"/>
      <c r="Q16" s="309"/>
      <c r="R16" s="309"/>
      <c r="S16" s="319"/>
    </row>
    <row r="17" spans="1:12" ht="15" customHeight="1" thickBot="1">
      <c r="A17" s="1"/>
      <c r="B17" s="3"/>
      <c r="C17" s="2"/>
      <c r="D17" s="1"/>
      <c r="E17" s="1"/>
      <c r="F17" s="3"/>
      <c r="G17" s="1"/>
      <c r="H17" s="133"/>
      <c r="I17" s="133"/>
      <c r="J17" s="133"/>
      <c r="K17" s="133"/>
      <c r="L17" s="133"/>
    </row>
    <row r="18" spans="1:19" ht="15" customHeight="1" thickBot="1">
      <c r="A18" s="1"/>
      <c r="B18" s="242"/>
      <c r="C18" s="243" t="s">
        <v>173</v>
      </c>
      <c r="D18" s="244"/>
      <c r="E18" s="244"/>
      <c r="F18" s="244"/>
      <c r="G18" s="244"/>
      <c r="H18" s="245"/>
      <c r="I18" s="245"/>
      <c r="J18" s="245"/>
      <c r="K18" s="245"/>
      <c r="L18" s="245"/>
      <c r="M18" s="246"/>
      <c r="N18" s="339"/>
      <c r="O18" s="247" t="s">
        <v>131</v>
      </c>
      <c r="P18" s="248"/>
      <c r="Q18" s="248"/>
      <c r="R18" s="249"/>
      <c r="S18" s="250" t="s">
        <v>212</v>
      </c>
    </row>
    <row r="19" spans="1:14" ht="15" customHeight="1" thickBot="1">
      <c r="A19" s="1"/>
      <c r="B19" s="3"/>
      <c r="C19" s="2"/>
      <c r="D19" s="1"/>
      <c r="E19" s="1"/>
      <c r="F19" s="3"/>
      <c r="G19" s="1"/>
      <c r="H19" s="133"/>
      <c r="I19" s="133"/>
      <c r="J19" s="133"/>
      <c r="K19" s="133"/>
      <c r="L19" s="135"/>
      <c r="N19" s="340"/>
    </row>
    <row r="20" spans="1:19" ht="15" customHeight="1">
      <c r="A20" s="1"/>
      <c r="B20" s="369" t="s">
        <v>0</v>
      </c>
      <c r="C20" s="372" t="s">
        <v>1</v>
      </c>
      <c r="D20" s="375" t="s">
        <v>2</v>
      </c>
      <c r="E20" s="363" t="s">
        <v>221</v>
      </c>
      <c r="F20" s="378" t="s">
        <v>3</v>
      </c>
      <c r="G20" s="392" t="s">
        <v>4</v>
      </c>
      <c r="H20" s="360" t="s">
        <v>5</v>
      </c>
      <c r="I20" s="360" t="s">
        <v>61</v>
      </c>
      <c r="J20" s="360" t="s">
        <v>62</v>
      </c>
      <c r="K20" s="389" t="s">
        <v>63</v>
      </c>
      <c r="L20" s="135"/>
      <c r="M20" s="386" t="s">
        <v>60</v>
      </c>
      <c r="N20" s="341"/>
      <c r="O20" s="205" t="s">
        <v>124</v>
      </c>
      <c r="P20" s="214" t="s">
        <v>126</v>
      </c>
      <c r="Q20" s="206" t="s">
        <v>126</v>
      </c>
      <c r="R20" s="211" t="s">
        <v>126</v>
      </c>
      <c r="S20" s="217" t="s">
        <v>132</v>
      </c>
    </row>
    <row r="21" spans="1:19" ht="15" customHeight="1">
      <c r="A21" s="1"/>
      <c r="B21" s="370"/>
      <c r="C21" s="373"/>
      <c r="D21" s="376"/>
      <c r="E21" s="364"/>
      <c r="F21" s="379"/>
      <c r="G21" s="393"/>
      <c r="H21" s="361"/>
      <c r="I21" s="361"/>
      <c r="J21" s="361"/>
      <c r="K21" s="390"/>
      <c r="L21" s="135"/>
      <c r="M21" s="387"/>
      <c r="N21" s="341"/>
      <c r="O21" s="207" t="s">
        <v>128</v>
      </c>
      <c r="P21" s="215" t="s">
        <v>127</v>
      </c>
      <c r="Q21" s="208" t="s">
        <v>129</v>
      </c>
      <c r="R21" s="212" t="s">
        <v>127</v>
      </c>
      <c r="S21" s="218" t="s">
        <v>133</v>
      </c>
    </row>
    <row r="22" spans="1:19" ht="15" customHeight="1" thickBot="1">
      <c r="A22" s="1"/>
      <c r="B22" s="371"/>
      <c r="C22" s="374"/>
      <c r="D22" s="377"/>
      <c r="E22" s="365"/>
      <c r="F22" s="380"/>
      <c r="G22" s="394"/>
      <c r="H22" s="362"/>
      <c r="I22" s="362"/>
      <c r="J22" s="362"/>
      <c r="K22" s="391"/>
      <c r="L22" s="135"/>
      <c r="M22" s="388"/>
      <c r="N22" s="341"/>
      <c r="O22" s="209" t="s">
        <v>125</v>
      </c>
      <c r="P22" s="216" t="s">
        <v>8</v>
      </c>
      <c r="Q22" s="210" t="s">
        <v>8</v>
      </c>
      <c r="R22" s="213" t="s">
        <v>130</v>
      </c>
      <c r="S22" s="219" t="s">
        <v>130</v>
      </c>
    </row>
    <row r="23" spans="1:14" ht="15" customHeight="1" thickBot="1">
      <c r="A23" s="1"/>
      <c r="B23" s="5"/>
      <c r="C23" s="6"/>
      <c r="D23" s="5"/>
      <c r="E23" s="5"/>
      <c r="F23" s="5"/>
      <c r="G23" s="5"/>
      <c r="H23" s="136"/>
      <c r="I23" s="136"/>
      <c r="J23" s="136"/>
      <c r="K23" s="136"/>
      <c r="N23" s="340"/>
    </row>
    <row r="24" spans="1:19" ht="15" customHeight="1" thickBot="1">
      <c r="A24" s="1"/>
      <c r="B24" s="40" t="s">
        <v>6</v>
      </c>
      <c r="C24" s="90" t="s">
        <v>7</v>
      </c>
      <c r="D24" s="89"/>
      <c r="E24" s="89"/>
      <c r="F24" s="89"/>
      <c r="G24" s="89"/>
      <c r="H24" s="137"/>
      <c r="I24" s="137"/>
      <c r="J24" s="137"/>
      <c r="K24" s="137"/>
      <c r="L24" s="138"/>
      <c r="M24" s="139"/>
      <c r="N24" s="339"/>
      <c r="O24" s="220"/>
      <c r="P24" s="221"/>
      <c r="Q24" s="221"/>
      <c r="R24" s="221"/>
      <c r="S24" s="222"/>
    </row>
    <row r="25" spans="1:14" ht="15" customHeight="1">
      <c r="A25" s="7"/>
      <c r="B25" s="96"/>
      <c r="C25" s="6"/>
      <c r="D25" s="5"/>
      <c r="E25" s="5"/>
      <c r="F25" s="5"/>
      <c r="G25" s="5"/>
      <c r="H25" s="136"/>
      <c r="I25" s="136"/>
      <c r="J25" s="136"/>
      <c r="K25" s="136"/>
      <c r="L25" s="135"/>
      <c r="N25" s="340"/>
    </row>
    <row r="26" spans="1:19" ht="15" customHeight="1">
      <c r="A26" s="1"/>
      <c r="B26" s="97" t="s">
        <v>46</v>
      </c>
      <c r="C26" s="99" t="s">
        <v>9</v>
      </c>
      <c r="D26" s="102"/>
      <c r="E26" s="100"/>
      <c r="F26" s="101"/>
      <c r="G26" s="101"/>
      <c r="H26" s="140"/>
      <c r="I26" s="140"/>
      <c r="J26" s="140"/>
      <c r="K26" s="141">
        <f>SUM(J27:J29)</f>
        <v>0</v>
      </c>
      <c r="L26" s="135"/>
      <c r="M26" s="142">
        <f>SUM(M27:M29)</f>
        <v>0</v>
      </c>
      <c r="N26" s="342"/>
      <c r="O26" s="224"/>
      <c r="P26" s="225"/>
      <c r="Q26" s="225"/>
      <c r="R26" s="225"/>
      <c r="S26" s="226">
        <f>SUM(R27:R29)</f>
        <v>0</v>
      </c>
    </row>
    <row r="27" spans="1:19" ht="15" customHeight="1">
      <c r="A27" s="1"/>
      <c r="B27" s="104" t="s">
        <v>46</v>
      </c>
      <c r="C27" s="13"/>
      <c r="D27" s="76" t="s">
        <v>10</v>
      </c>
      <c r="E27" s="62"/>
      <c r="F27" s="75"/>
      <c r="G27" s="30" t="s">
        <v>11</v>
      </c>
      <c r="H27" s="143"/>
      <c r="I27" s="143"/>
      <c r="J27" s="143">
        <f>SUM(H27*I27)</f>
        <v>0</v>
      </c>
      <c r="K27" s="144"/>
      <c r="L27" s="135"/>
      <c r="M27" s="145"/>
      <c r="N27" s="339"/>
      <c r="O27" s="254">
        <v>0</v>
      </c>
      <c r="P27" s="254">
        <v>0</v>
      </c>
      <c r="Q27" s="254">
        <f aca="true" t="shared" si="0" ref="Q27:Q41">+O27+P27</f>
        <v>0</v>
      </c>
      <c r="R27" s="223">
        <f>P27*J27</f>
        <v>0</v>
      </c>
      <c r="S27" s="223"/>
    </row>
    <row r="28" spans="1:19" ht="15" customHeight="1">
      <c r="A28" s="1"/>
      <c r="B28" s="104" t="s">
        <v>36</v>
      </c>
      <c r="C28" s="13"/>
      <c r="D28" s="48" t="s">
        <v>71</v>
      </c>
      <c r="E28" s="63"/>
      <c r="F28" s="72"/>
      <c r="G28" s="38" t="s">
        <v>11</v>
      </c>
      <c r="H28" s="146"/>
      <c r="I28" s="146"/>
      <c r="J28" s="146">
        <f>SUM(H28*I28)</f>
        <v>0</v>
      </c>
      <c r="K28" s="147"/>
      <c r="L28" s="135"/>
      <c r="M28" s="145"/>
      <c r="N28" s="339"/>
      <c r="O28" s="254">
        <v>0</v>
      </c>
      <c r="P28" s="254">
        <v>0</v>
      </c>
      <c r="Q28" s="254">
        <f t="shared" si="0"/>
        <v>0</v>
      </c>
      <c r="R28" s="223">
        <f aca="true" t="shared" si="1" ref="R28:R71">P28*J28</f>
        <v>0</v>
      </c>
      <c r="S28" s="43"/>
    </row>
    <row r="29" spans="1:19" ht="15" customHeight="1">
      <c r="A29" s="1"/>
      <c r="B29" s="104" t="s">
        <v>37</v>
      </c>
      <c r="C29" s="13"/>
      <c r="D29" s="44" t="s">
        <v>12</v>
      </c>
      <c r="E29" s="45"/>
      <c r="F29" s="72"/>
      <c r="G29" s="28">
        <v>1</v>
      </c>
      <c r="H29" s="146"/>
      <c r="I29" s="146"/>
      <c r="J29" s="146">
        <f>SUM(H29*I29)</f>
        <v>0</v>
      </c>
      <c r="K29" s="147"/>
      <c r="L29" s="135"/>
      <c r="M29" s="145"/>
      <c r="N29" s="339"/>
      <c r="O29" s="254">
        <v>0</v>
      </c>
      <c r="P29" s="254">
        <v>0</v>
      </c>
      <c r="Q29" s="254">
        <f t="shared" si="0"/>
        <v>0</v>
      </c>
      <c r="R29" s="223">
        <f t="shared" si="1"/>
        <v>0</v>
      </c>
      <c r="S29" s="43"/>
    </row>
    <row r="30" spans="1:19" ht="15" customHeight="1">
      <c r="A30" s="1"/>
      <c r="B30" s="97" t="s">
        <v>47</v>
      </c>
      <c r="C30" s="99" t="s">
        <v>50</v>
      </c>
      <c r="D30" s="100"/>
      <c r="E30" s="100"/>
      <c r="F30" s="101"/>
      <c r="G30" s="101"/>
      <c r="H30" s="140"/>
      <c r="I30" s="140"/>
      <c r="J30" s="140"/>
      <c r="K30" s="141">
        <f>SUM(J31:J37)</f>
        <v>0</v>
      </c>
      <c r="L30" s="135"/>
      <c r="M30" s="142">
        <f>SUM(M31:M37)</f>
        <v>0</v>
      </c>
      <c r="N30" s="342"/>
      <c r="O30" s="224"/>
      <c r="P30" s="225"/>
      <c r="Q30" s="225"/>
      <c r="R30" s="225"/>
      <c r="S30" s="226">
        <f>SUM(R31:R37)</f>
        <v>0</v>
      </c>
    </row>
    <row r="31" spans="1:19" ht="15" customHeight="1">
      <c r="A31" s="1"/>
      <c r="B31" s="104" t="s">
        <v>48</v>
      </c>
      <c r="C31" s="13"/>
      <c r="D31" s="76" t="s">
        <v>51</v>
      </c>
      <c r="E31" s="62"/>
      <c r="F31" s="75"/>
      <c r="G31" s="30" t="s">
        <v>13</v>
      </c>
      <c r="H31" s="143"/>
      <c r="I31" s="143"/>
      <c r="J31" s="143">
        <f aca="true" t="shared" si="2" ref="J31:J37">SUM(H31*I31)</f>
        <v>0</v>
      </c>
      <c r="K31" s="144"/>
      <c r="L31" s="135"/>
      <c r="M31" s="145"/>
      <c r="N31" s="339"/>
      <c r="O31" s="254">
        <v>0</v>
      </c>
      <c r="P31" s="254">
        <v>0</v>
      </c>
      <c r="Q31" s="254">
        <f t="shared" si="0"/>
        <v>0</v>
      </c>
      <c r="R31" s="223">
        <f t="shared" si="1"/>
        <v>0</v>
      </c>
      <c r="S31" s="43"/>
    </row>
    <row r="32" spans="1:19" ht="15" customHeight="1">
      <c r="A32" s="27"/>
      <c r="B32" s="104" t="s">
        <v>139</v>
      </c>
      <c r="C32" s="13"/>
      <c r="D32" s="48" t="s">
        <v>273</v>
      </c>
      <c r="E32" s="45"/>
      <c r="F32" s="72"/>
      <c r="G32" s="28" t="s">
        <v>16</v>
      </c>
      <c r="H32" s="146"/>
      <c r="I32" s="146"/>
      <c r="J32" s="146">
        <f t="shared" si="2"/>
        <v>0</v>
      </c>
      <c r="K32" s="147"/>
      <c r="L32" s="135"/>
      <c r="M32" s="145"/>
      <c r="N32" s="339"/>
      <c r="O32" s="254">
        <v>0</v>
      </c>
      <c r="P32" s="254">
        <v>0</v>
      </c>
      <c r="Q32" s="254">
        <f t="shared" si="0"/>
        <v>0</v>
      </c>
      <c r="R32" s="223">
        <f t="shared" si="1"/>
        <v>0</v>
      </c>
      <c r="S32" s="43"/>
    </row>
    <row r="33" spans="1:19" ht="15" customHeight="1">
      <c r="A33" s="27"/>
      <c r="B33" s="104" t="s">
        <v>140</v>
      </c>
      <c r="C33" s="13"/>
      <c r="D33" s="44" t="s">
        <v>52</v>
      </c>
      <c r="E33" s="45"/>
      <c r="F33" s="72"/>
      <c r="G33" s="28" t="s">
        <v>16</v>
      </c>
      <c r="H33" s="146"/>
      <c r="I33" s="146"/>
      <c r="J33" s="146">
        <f t="shared" si="2"/>
        <v>0</v>
      </c>
      <c r="K33" s="147"/>
      <c r="L33" s="135"/>
      <c r="M33" s="145"/>
      <c r="N33" s="339"/>
      <c r="O33" s="254">
        <v>0</v>
      </c>
      <c r="P33" s="254">
        <v>0</v>
      </c>
      <c r="Q33" s="254">
        <f t="shared" si="0"/>
        <v>0</v>
      </c>
      <c r="R33" s="223">
        <f t="shared" si="1"/>
        <v>0</v>
      </c>
      <c r="S33" s="223"/>
    </row>
    <row r="34" spans="1:19" ht="15" customHeight="1">
      <c r="A34" s="27"/>
      <c r="B34" s="104" t="s">
        <v>141</v>
      </c>
      <c r="C34" s="13"/>
      <c r="D34" s="44" t="s">
        <v>54</v>
      </c>
      <c r="E34" s="45"/>
      <c r="F34" s="72"/>
      <c r="G34" s="28" t="s">
        <v>16</v>
      </c>
      <c r="H34" s="146"/>
      <c r="I34" s="146"/>
      <c r="J34" s="146">
        <f t="shared" si="2"/>
        <v>0</v>
      </c>
      <c r="K34" s="147"/>
      <c r="L34" s="135"/>
      <c r="M34" s="145"/>
      <c r="N34" s="339"/>
      <c r="O34" s="254">
        <v>0</v>
      </c>
      <c r="P34" s="254">
        <v>0</v>
      </c>
      <c r="Q34" s="254">
        <f t="shared" si="0"/>
        <v>0</v>
      </c>
      <c r="R34" s="223">
        <f t="shared" si="1"/>
        <v>0</v>
      </c>
      <c r="S34" s="223"/>
    </row>
    <row r="35" spans="1:19" ht="15" customHeight="1">
      <c r="A35" s="27"/>
      <c r="B35" s="104" t="s">
        <v>142</v>
      </c>
      <c r="C35" s="13"/>
      <c r="D35" s="82" t="s">
        <v>272</v>
      </c>
      <c r="E35" s="74"/>
      <c r="F35" s="77"/>
      <c r="G35" s="28" t="s">
        <v>16</v>
      </c>
      <c r="H35" s="144"/>
      <c r="I35" s="144"/>
      <c r="J35" s="146">
        <f t="shared" si="2"/>
        <v>0</v>
      </c>
      <c r="K35" s="147"/>
      <c r="L35" s="135"/>
      <c r="M35" s="145"/>
      <c r="N35" s="339"/>
      <c r="O35" s="254">
        <v>0</v>
      </c>
      <c r="P35" s="254">
        <v>0</v>
      </c>
      <c r="Q35" s="254">
        <f t="shared" si="0"/>
        <v>0</v>
      </c>
      <c r="R35" s="223">
        <f t="shared" si="1"/>
        <v>0</v>
      </c>
      <c r="S35" s="43"/>
    </row>
    <row r="36" spans="1:19" ht="15" customHeight="1">
      <c r="A36" s="27"/>
      <c r="B36" s="104" t="s">
        <v>274</v>
      </c>
      <c r="C36" s="13"/>
      <c r="D36" s="82" t="s">
        <v>275</v>
      </c>
      <c r="E36" s="74"/>
      <c r="F36" s="77"/>
      <c r="G36" s="28" t="s">
        <v>16</v>
      </c>
      <c r="H36" s="144"/>
      <c r="I36" s="144"/>
      <c r="J36" s="146">
        <f t="shared" si="2"/>
        <v>0</v>
      </c>
      <c r="K36" s="147"/>
      <c r="L36" s="135"/>
      <c r="M36" s="145"/>
      <c r="N36" s="339"/>
      <c r="O36" s="254">
        <v>0</v>
      </c>
      <c r="P36" s="254">
        <v>0</v>
      </c>
      <c r="Q36" s="254">
        <f t="shared" si="0"/>
        <v>0</v>
      </c>
      <c r="R36" s="223">
        <f t="shared" si="1"/>
        <v>0</v>
      </c>
      <c r="S36" s="43"/>
    </row>
    <row r="37" spans="1:19" ht="15" customHeight="1">
      <c r="A37" s="27"/>
      <c r="B37" s="104" t="s">
        <v>276</v>
      </c>
      <c r="C37" s="13"/>
      <c r="D37" s="82" t="s">
        <v>277</v>
      </c>
      <c r="E37" s="74"/>
      <c r="F37" s="77"/>
      <c r="G37" s="34" t="s">
        <v>16</v>
      </c>
      <c r="H37" s="144"/>
      <c r="I37" s="144"/>
      <c r="J37" s="144">
        <f t="shared" si="2"/>
        <v>0</v>
      </c>
      <c r="K37" s="147"/>
      <c r="L37" s="135"/>
      <c r="M37" s="145"/>
      <c r="N37" s="339"/>
      <c r="O37" s="254">
        <v>0</v>
      </c>
      <c r="P37" s="254">
        <v>0</v>
      </c>
      <c r="Q37" s="254">
        <f t="shared" si="0"/>
        <v>0</v>
      </c>
      <c r="R37" s="223">
        <f t="shared" si="1"/>
        <v>0</v>
      </c>
      <c r="S37" s="43"/>
    </row>
    <row r="38" spans="1:19" ht="15" customHeight="1">
      <c r="A38" s="1"/>
      <c r="B38" s="97" t="s">
        <v>143</v>
      </c>
      <c r="C38" s="349" t="s">
        <v>15</v>
      </c>
      <c r="D38" s="100"/>
      <c r="E38" s="100"/>
      <c r="F38" s="101"/>
      <c r="G38" s="101"/>
      <c r="H38" s="140"/>
      <c r="I38" s="140"/>
      <c r="J38" s="140"/>
      <c r="K38" s="141">
        <f>SUM(J39:J39)</f>
        <v>0</v>
      </c>
      <c r="L38" s="135"/>
      <c r="M38" s="142">
        <f>SUM(M39:M39)</f>
        <v>0</v>
      </c>
      <c r="N38" s="342"/>
      <c r="O38" s="224"/>
      <c r="P38" s="225"/>
      <c r="Q38" s="225"/>
      <c r="R38" s="225"/>
      <c r="S38" s="226">
        <f>SUM(R39)</f>
        <v>0</v>
      </c>
    </row>
    <row r="39" spans="1:19" ht="15" customHeight="1">
      <c r="A39" s="1"/>
      <c r="B39" s="104" t="s">
        <v>144</v>
      </c>
      <c r="C39" s="13"/>
      <c r="D39" s="78" t="s">
        <v>266</v>
      </c>
      <c r="E39" s="62"/>
      <c r="F39" s="75"/>
      <c r="G39" s="30" t="s">
        <v>13</v>
      </c>
      <c r="H39" s="143"/>
      <c r="I39" s="143"/>
      <c r="J39" s="143">
        <f>SUM(H39*I39)</f>
        <v>0</v>
      </c>
      <c r="K39" s="144"/>
      <c r="L39" s="135"/>
      <c r="M39" s="145"/>
      <c r="N39" s="339"/>
      <c r="O39" s="254">
        <v>0</v>
      </c>
      <c r="P39" s="254">
        <v>0</v>
      </c>
      <c r="Q39" s="254">
        <f t="shared" si="0"/>
        <v>0</v>
      </c>
      <c r="R39" s="223">
        <f t="shared" si="1"/>
        <v>0</v>
      </c>
      <c r="S39" s="43"/>
    </row>
    <row r="40" spans="1:19" ht="15" customHeight="1">
      <c r="A40" s="1"/>
      <c r="B40" s="97" t="s">
        <v>148</v>
      </c>
      <c r="C40" s="99" t="s">
        <v>53</v>
      </c>
      <c r="D40" s="100"/>
      <c r="E40" s="105" t="str">
        <f>+$D$20</f>
        <v>SUBRUBROS</v>
      </c>
      <c r="F40" s="101"/>
      <c r="G40" s="101"/>
      <c r="H40" s="140"/>
      <c r="I40" s="140"/>
      <c r="J40" s="140"/>
      <c r="K40" s="141">
        <f>SUM(J41:J41)</f>
        <v>0</v>
      </c>
      <c r="L40" s="135"/>
      <c r="M40" s="142">
        <f>SUM(M41:M41)</f>
        <v>0</v>
      </c>
      <c r="N40" s="342"/>
      <c r="O40" s="224"/>
      <c r="P40" s="225"/>
      <c r="Q40" s="225"/>
      <c r="R40" s="225"/>
      <c r="S40" s="226">
        <f>SUM(R41)</f>
        <v>0</v>
      </c>
    </row>
    <row r="41" spans="1:19" ht="15" customHeight="1">
      <c r="A41" s="1"/>
      <c r="B41" s="104" t="s">
        <v>149</v>
      </c>
      <c r="C41" s="47"/>
      <c r="D41" s="78" t="s">
        <v>267</v>
      </c>
      <c r="E41" s="62"/>
      <c r="F41" s="75"/>
      <c r="G41" s="30" t="s">
        <v>16</v>
      </c>
      <c r="H41" s="143"/>
      <c r="I41" s="143"/>
      <c r="J41" s="143">
        <f>SUM(H41*I41)</f>
        <v>0</v>
      </c>
      <c r="K41" s="147"/>
      <c r="L41" s="135"/>
      <c r="M41" s="145"/>
      <c r="N41" s="339"/>
      <c r="O41" s="254">
        <v>0</v>
      </c>
      <c r="P41" s="254">
        <v>0</v>
      </c>
      <c r="Q41" s="254">
        <f t="shared" si="0"/>
        <v>0</v>
      </c>
      <c r="R41" s="223">
        <f t="shared" si="1"/>
        <v>0</v>
      </c>
      <c r="S41" s="43"/>
    </row>
    <row r="42" spans="1:19" ht="15" customHeight="1">
      <c r="A42" s="1"/>
      <c r="B42" s="97" t="s">
        <v>152</v>
      </c>
      <c r="C42" s="349" t="s">
        <v>17</v>
      </c>
      <c r="D42" s="100"/>
      <c r="E42" s="100"/>
      <c r="F42" s="101"/>
      <c r="G42" s="101"/>
      <c r="H42" s="140"/>
      <c r="I42" s="140"/>
      <c r="J42" s="140"/>
      <c r="K42" s="141">
        <f>SUM(J43:J44)</f>
        <v>0</v>
      </c>
      <c r="L42" s="135"/>
      <c r="M42" s="142">
        <f>SUM(M43:M44)</f>
        <v>0</v>
      </c>
      <c r="N42" s="342"/>
      <c r="O42" s="224"/>
      <c r="P42" s="225"/>
      <c r="Q42" s="225"/>
      <c r="R42" s="225"/>
      <c r="S42" s="226">
        <f>SUM(R43:R44)</f>
        <v>0</v>
      </c>
    </row>
    <row r="43" spans="1:19" ht="15" customHeight="1">
      <c r="A43" s="1"/>
      <c r="B43" s="104" t="s">
        <v>153</v>
      </c>
      <c r="C43" s="13"/>
      <c r="D43" s="76" t="s">
        <v>18</v>
      </c>
      <c r="E43" s="62"/>
      <c r="F43" s="75"/>
      <c r="G43" s="30" t="s">
        <v>16</v>
      </c>
      <c r="H43" s="143"/>
      <c r="I43" s="143"/>
      <c r="J43" s="143">
        <f>SUM(H43*I43)</f>
        <v>0</v>
      </c>
      <c r="K43" s="144"/>
      <c r="L43" s="135"/>
      <c r="M43" s="145"/>
      <c r="N43" s="339"/>
      <c r="O43" s="254">
        <v>0</v>
      </c>
      <c r="P43" s="254">
        <v>0</v>
      </c>
      <c r="Q43" s="254">
        <f>+O43+P43</f>
        <v>0</v>
      </c>
      <c r="R43" s="223">
        <f t="shared" si="1"/>
        <v>0</v>
      </c>
      <c r="S43" s="43"/>
    </row>
    <row r="44" spans="1:19" ht="15" customHeight="1">
      <c r="A44" s="1"/>
      <c r="B44" s="104" t="s">
        <v>154</v>
      </c>
      <c r="C44" s="13"/>
      <c r="D44" s="44" t="s">
        <v>19</v>
      </c>
      <c r="E44" s="45"/>
      <c r="F44" s="72"/>
      <c r="G44" s="28" t="s">
        <v>16</v>
      </c>
      <c r="H44" s="146"/>
      <c r="I44" s="146"/>
      <c r="J44" s="146">
        <f>SUM(H44*I44)</f>
        <v>0</v>
      </c>
      <c r="K44" s="147"/>
      <c r="L44" s="135"/>
      <c r="M44" s="145"/>
      <c r="N44" s="339"/>
      <c r="O44" s="254">
        <v>0</v>
      </c>
      <c r="P44" s="254">
        <v>0</v>
      </c>
      <c r="Q44" s="254">
        <f>+O44+P44</f>
        <v>0</v>
      </c>
      <c r="R44" s="223">
        <f t="shared" si="1"/>
        <v>0</v>
      </c>
      <c r="S44" s="43"/>
    </row>
    <row r="45" spans="1:19" ht="15" customHeight="1">
      <c r="A45" s="1"/>
      <c r="B45" s="97" t="s">
        <v>155</v>
      </c>
      <c r="C45" s="349" t="s">
        <v>20</v>
      </c>
      <c r="D45" s="100"/>
      <c r="E45" s="100"/>
      <c r="F45" s="101"/>
      <c r="G45" s="101"/>
      <c r="H45" s="140"/>
      <c r="I45" s="140"/>
      <c r="J45" s="140"/>
      <c r="K45" s="141">
        <f>SUM(J46:J48)</f>
        <v>0</v>
      </c>
      <c r="L45" s="135"/>
      <c r="M45" s="142">
        <f>SUM(M46:M48)</f>
        <v>0</v>
      </c>
      <c r="N45" s="342"/>
      <c r="O45" s="224"/>
      <c r="P45" s="225"/>
      <c r="Q45" s="225"/>
      <c r="R45" s="225"/>
      <c r="S45" s="226">
        <f>SUM(R46:R48)</f>
        <v>0</v>
      </c>
    </row>
    <row r="46" spans="1:19" ht="15" customHeight="1">
      <c r="A46" s="1"/>
      <c r="B46" s="104" t="s">
        <v>156</v>
      </c>
      <c r="C46" s="13"/>
      <c r="D46" s="76" t="s">
        <v>268</v>
      </c>
      <c r="E46" s="62"/>
      <c r="F46" s="75"/>
      <c r="G46" s="30" t="s">
        <v>16</v>
      </c>
      <c r="H46" s="143"/>
      <c r="I46" s="143"/>
      <c r="J46" s="143">
        <f>SUM(H46*I46)</f>
        <v>0</v>
      </c>
      <c r="K46" s="144"/>
      <c r="L46" s="135"/>
      <c r="M46" s="145"/>
      <c r="N46" s="339"/>
      <c r="O46" s="254">
        <v>0</v>
      </c>
      <c r="P46" s="254">
        <v>0</v>
      </c>
      <c r="Q46" s="254">
        <f>+O46+P46</f>
        <v>0</v>
      </c>
      <c r="R46" s="223">
        <f t="shared" si="1"/>
        <v>0</v>
      </c>
      <c r="S46" s="43"/>
    </row>
    <row r="47" spans="1:19" ht="15" customHeight="1">
      <c r="A47" s="1"/>
      <c r="B47" s="104" t="s">
        <v>157</v>
      </c>
      <c r="C47" s="13"/>
      <c r="D47" s="44" t="s">
        <v>21</v>
      </c>
      <c r="E47" s="45"/>
      <c r="F47" s="72"/>
      <c r="G47" s="28" t="s">
        <v>16</v>
      </c>
      <c r="H47" s="146"/>
      <c r="I47" s="146"/>
      <c r="J47" s="146">
        <f>SUM(H47*I47)</f>
        <v>0</v>
      </c>
      <c r="K47" s="147"/>
      <c r="L47" s="135"/>
      <c r="M47" s="145"/>
      <c r="N47" s="339"/>
      <c r="O47" s="254">
        <v>0</v>
      </c>
      <c r="P47" s="254">
        <v>0</v>
      </c>
      <c r="Q47" s="254">
        <f>+O47+P47</f>
        <v>0</v>
      </c>
      <c r="R47" s="223">
        <f t="shared" si="1"/>
        <v>0</v>
      </c>
      <c r="S47" s="43"/>
    </row>
    <row r="48" spans="1:19" ht="15" customHeight="1">
      <c r="A48" s="1"/>
      <c r="B48" s="104" t="s">
        <v>207</v>
      </c>
      <c r="C48" s="80"/>
      <c r="D48" s="44" t="s">
        <v>269</v>
      </c>
      <c r="E48" s="45"/>
      <c r="F48" s="72"/>
      <c r="G48" s="28" t="s">
        <v>16</v>
      </c>
      <c r="H48" s="146"/>
      <c r="I48" s="146"/>
      <c r="J48" s="146">
        <f>SUM(H48*I48)</f>
        <v>0</v>
      </c>
      <c r="K48" s="147"/>
      <c r="L48" s="135"/>
      <c r="M48" s="145"/>
      <c r="N48" s="339"/>
      <c r="O48" s="254">
        <v>0</v>
      </c>
      <c r="P48" s="254">
        <v>0</v>
      </c>
      <c r="Q48" s="254">
        <f>+O48+P48</f>
        <v>0</v>
      </c>
      <c r="R48" s="223">
        <f t="shared" si="1"/>
        <v>0</v>
      </c>
      <c r="S48" s="227"/>
    </row>
    <row r="49" spans="1:19" ht="15" customHeight="1">
      <c r="A49" s="1"/>
      <c r="B49" s="97" t="s">
        <v>158</v>
      </c>
      <c r="C49" s="203" t="s">
        <v>22</v>
      </c>
      <c r="D49" s="100"/>
      <c r="E49" s="105" t="str">
        <f>+$D$20</f>
        <v>SUBRUBROS</v>
      </c>
      <c r="F49" s="101"/>
      <c r="G49" s="101"/>
      <c r="H49" s="140"/>
      <c r="I49" s="140"/>
      <c r="J49" s="140"/>
      <c r="K49" s="141">
        <f>SUM(J50:J58)</f>
        <v>0</v>
      </c>
      <c r="L49" s="135"/>
      <c r="M49" s="142">
        <f>SUM(M50:M58)</f>
        <v>0</v>
      </c>
      <c r="N49" s="342"/>
      <c r="O49" s="224"/>
      <c r="P49" s="225"/>
      <c r="Q49" s="225"/>
      <c r="R49" s="225"/>
      <c r="S49" s="226">
        <f>SUM(R50:R58)</f>
        <v>0</v>
      </c>
    </row>
    <row r="50" spans="1:19" ht="15" customHeight="1">
      <c r="A50" s="1"/>
      <c r="B50" s="110" t="s">
        <v>100</v>
      </c>
      <c r="C50" s="204" t="s">
        <v>23</v>
      </c>
      <c r="D50" s="44" t="s">
        <v>270</v>
      </c>
      <c r="E50" s="32"/>
      <c r="F50" s="72"/>
      <c r="G50" s="30" t="s">
        <v>16</v>
      </c>
      <c r="H50" s="143"/>
      <c r="I50" s="143"/>
      <c r="J50" s="143">
        <f>SUM(H50*I50)</f>
        <v>0</v>
      </c>
      <c r="K50" s="144"/>
      <c r="L50" s="135"/>
      <c r="M50" s="145"/>
      <c r="N50" s="339"/>
      <c r="O50" s="254">
        <v>0</v>
      </c>
      <c r="P50" s="254">
        <v>0</v>
      </c>
      <c r="Q50" s="254">
        <f aca="true" t="shared" si="3" ref="Q50:Q58">+O50+P50</f>
        <v>0</v>
      </c>
      <c r="R50" s="223">
        <f t="shared" si="1"/>
        <v>0</v>
      </c>
      <c r="S50" s="43"/>
    </row>
    <row r="51" spans="1:19" ht="15" customHeight="1">
      <c r="A51" s="1"/>
      <c r="B51" s="110" t="s">
        <v>248</v>
      </c>
      <c r="C51" s="107"/>
      <c r="D51" s="48" t="s">
        <v>271</v>
      </c>
      <c r="E51" s="71"/>
      <c r="F51" s="72"/>
      <c r="G51" s="28" t="s">
        <v>16</v>
      </c>
      <c r="H51" s="146"/>
      <c r="I51" s="146"/>
      <c r="J51" s="146">
        <f aca="true" t="shared" si="4" ref="J51:J58">SUM(H51*I51)</f>
        <v>0</v>
      </c>
      <c r="K51" s="147"/>
      <c r="L51" s="135"/>
      <c r="M51" s="145"/>
      <c r="N51" s="339"/>
      <c r="O51" s="254">
        <v>0</v>
      </c>
      <c r="P51" s="254">
        <v>0</v>
      </c>
      <c r="Q51" s="254">
        <f t="shared" si="3"/>
        <v>0</v>
      </c>
      <c r="R51" s="223">
        <f t="shared" si="1"/>
        <v>0</v>
      </c>
      <c r="S51" s="43"/>
    </row>
    <row r="52" spans="1:19" ht="15" customHeight="1">
      <c r="A52" s="1"/>
      <c r="B52" s="110" t="s">
        <v>297</v>
      </c>
      <c r="C52" s="204" t="s">
        <v>24</v>
      </c>
      <c r="D52" s="48" t="s">
        <v>278</v>
      </c>
      <c r="E52" s="71"/>
      <c r="F52" s="72"/>
      <c r="G52" s="28" t="s">
        <v>16</v>
      </c>
      <c r="H52" s="146"/>
      <c r="I52" s="146"/>
      <c r="J52" s="146">
        <f t="shared" si="4"/>
        <v>0</v>
      </c>
      <c r="K52" s="147"/>
      <c r="L52" s="135"/>
      <c r="M52" s="145"/>
      <c r="N52" s="339"/>
      <c r="O52" s="254">
        <v>0</v>
      </c>
      <c r="P52" s="254">
        <v>0</v>
      </c>
      <c r="Q52" s="254">
        <f t="shared" si="3"/>
        <v>0</v>
      </c>
      <c r="R52" s="223">
        <f t="shared" si="1"/>
        <v>0</v>
      </c>
      <c r="S52" s="43"/>
    </row>
    <row r="53" spans="1:19" ht="15" customHeight="1">
      <c r="A53" s="1"/>
      <c r="B53" s="110" t="s">
        <v>298</v>
      </c>
      <c r="C53" s="107"/>
      <c r="D53" s="48" t="s">
        <v>279</v>
      </c>
      <c r="E53" s="71"/>
      <c r="F53" s="72"/>
      <c r="G53" s="38" t="s">
        <v>16</v>
      </c>
      <c r="H53" s="146"/>
      <c r="I53" s="146"/>
      <c r="J53" s="146">
        <f t="shared" si="4"/>
        <v>0</v>
      </c>
      <c r="K53" s="147"/>
      <c r="L53" s="135"/>
      <c r="M53" s="145"/>
      <c r="N53" s="339"/>
      <c r="O53" s="254">
        <v>0</v>
      </c>
      <c r="P53" s="254">
        <v>0</v>
      </c>
      <c r="Q53" s="254">
        <f t="shared" si="3"/>
        <v>0</v>
      </c>
      <c r="R53" s="223">
        <f t="shared" si="1"/>
        <v>0</v>
      </c>
      <c r="S53" s="43"/>
    </row>
    <row r="54" spans="1:19" ht="15" customHeight="1">
      <c r="A54" s="1"/>
      <c r="B54" s="110" t="s">
        <v>299</v>
      </c>
      <c r="C54" s="107"/>
      <c r="D54" s="48" t="s">
        <v>280</v>
      </c>
      <c r="E54" s="71"/>
      <c r="F54" s="72"/>
      <c r="G54" s="38" t="s">
        <v>72</v>
      </c>
      <c r="H54" s="146"/>
      <c r="I54" s="146"/>
      <c r="J54" s="146">
        <f t="shared" si="4"/>
        <v>0</v>
      </c>
      <c r="K54" s="147"/>
      <c r="L54" s="135"/>
      <c r="M54" s="145"/>
      <c r="N54" s="339"/>
      <c r="O54" s="254">
        <v>0</v>
      </c>
      <c r="P54" s="254">
        <v>0</v>
      </c>
      <c r="Q54" s="254">
        <f t="shared" si="3"/>
        <v>0</v>
      </c>
      <c r="R54" s="223">
        <f t="shared" si="1"/>
        <v>0</v>
      </c>
      <c r="S54" s="43"/>
    </row>
    <row r="55" spans="1:19" ht="15" customHeight="1">
      <c r="A55" s="1"/>
      <c r="B55" s="110" t="s">
        <v>300</v>
      </c>
      <c r="C55" s="107"/>
      <c r="D55" s="48" t="s">
        <v>281</v>
      </c>
      <c r="E55" s="71"/>
      <c r="F55" s="72"/>
      <c r="G55" s="38" t="s">
        <v>16</v>
      </c>
      <c r="H55" s="146"/>
      <c r="I55" s="146"/>
      <c r="J55" s="146">
        <f t="shared" si="4"/>
        <v>0</v>
      </c>
      <c r="K55" s="147"/>
      <c r="L55" s="135"/>
      <c r="M55" s="145"/>
      <c r="N55" s="339"/>
      <c r="O55" s="254">
        <v>0</v>
      </c>
      <c r="P55" s="254">
        <v>0</v>
      </c>
      <c r="Q55" s="254">
        <f t="shared" si="3"/>
        <v>0</v>
      </c>
      <c r="R55" s="223">
        <f t="shared" si="1"/>
        <v>0</v>
      </c>
      <c r="S55" s="43"/>
    </row>
    <row r="56" spans="1:19" ht="15" customHeight="1">
      <c r="A56" s="1"/>
      <c r="B56" s="110" t="s">
        <v>301</v>
      </c>
      <c r="C56" s="107"/>
      <c r="D56" s="48" t="s">
        <v>282</v>
      </c>
      <c r="E56" s="71"/>
      <c r="F56" s="72"/>
      <c r="G56" s="38" t="s">
        <v>16</v>
      </c>
      <c r="H56" s="146"/>
      <c r="I56" s="146"/>
      <c r="J56" s="146">
        <f t="shared" si="4"/>
        <v>0</v>
      </c>
      <c r="K56" s="147"/>
      <c r="L56" s="135"/>
      <c r="M56" s="145"/>
      <c r="N56" s="339"/>
      <c r="O56" s="254">
        <v>0</v>
      </c>
      <c r="P56" s="254">
        <v>0</v>
      </c>
      <c r="Q56" s="254">
        <f t="shared" si="3"/>
        <v>0</v>
      </c>
      <c r="R56" s="223">
        <f t="shared" si="1"/>
        <v>0</v>
      </c>
      <c r="S56" s="43"/>
    </row>
    <row r="57" spans="1:19" ht="15" customHeight="1">
      <c r="A57" s="1"/>
      <c r="B57" s="110" t="s">
        <v>302</v>
      </c>
      <c r="C57" s="109" t="s">
        <v>292</v>
      </c>
      <c r="D57" s="48" t="s">
        <v>290</v>
      </c>
      <c r="E57" s="71"/>
      <c r="F57" s="72"/>
      <c r="G57" s="38" t="s">
        <v>72</v>
      </c>
      <c r="H57" s="146"/>
      <c r="I57" s="146"/>
      <c r="J57" s="146"/>
      <c r="K57" s="147"/>
      <c r="L57" s="135"/>
      <c r="M57" s="145"/>
      <c r="N57" s="339"/>
      <c r="O57" s="254">
        <v>0</v>
      </c>
      <c r="P57" s="254">
        <v>0</v>
      </c>
      <c r="Q57" s="254">
        <f t="shared" si="3"/>
        <v>0</v>
      </c>
      <c r="R57" s="223">
        <f t="shared" si="1"/>
        <v>0</v>
      </c>
      <c r="S57" s="43"/>
    </row>
    <row r="58" spans="1:19" ht="15" customHeight="1">
      <c r="A58" s="1"/>
      <c r="B58" s="110" t="s">
        <v>303</v>
      </c>
      <c r="C58" s="107"/>
      <c r="D58" s="48" t="s">
        <v>291</v>
      </c>
      <c r="E58" s="71"/>
      <c r="F58" s="72"/>
      <c r="G58" s="38" t="s">
        <v>72</v>
      </c>
      <c r="H58" s="146"/>
      <c r="I58" s="146"/>
      <c r="J58" s="146">
        <f t="shared" si="4"/>
        <v>0</v>
      </c>
      <c r="K58" s="147"/>
      <c r="L58" s="135"/>
      <c r="M58" s="145"/>
      <c r="N58" s="339"/>
      <c r="O58" s="254">
        <v>0</v>
      </c>
      <c r="P58" s="254">
        <v>0</v>
      </c>
      <c r="Q58" s="254">
        <f t="shared" si="3"/>
        <v>0</v>
      </c>
      <c r="R58" s="223">
        <f t="shared" si="1"/>
        <v>0</v>
      </c>
      <c r="S58" s="43"/>
    </row>
    <row r="59" spans="1:19" ht="15" customHeight="1">
      <c r="A59" s="1"/>
      <c r="B59" s="97" t="s">
        <v>160</v>
      </c>
      <c r="C59" s="99" t="s">
        <v>64</v>
      </c>
      <c r="D59" s="100"/>
      <c r="E59" s="105" t="str">
        <f>+$D$20</f>
        <v>SUBRUBROS</v>
      </c>
      <c r="F59" s="101"/>
      <c r="G59" s="101"/>
      <c r="H59" s="140"/>
      <c r="I59" s="140"/>
      <c r="J59" s="140"/>
      <c r="K59" s="141">
        <f>SUM(J60:J69)</f>
        <v>0</v>
      </c>
      <c r="L59" s="135"/>
      <c r="M59" s="142">
        <f>SUM(M60:M69)</f>
        <v>0</v>
      </c>
      <c r="N59" s="342"/>
      <c r="O59" s="224"/>
      <c r="P59" s="225"/>
      <c r="Q59" s="225"/>
      <c r="R59" s="225"/>
      <c r="S59" s="226">
        <f>SUM(R60:R67)</f>
        <v>0</v>
      </c>
    </row>
    <row r="60" spans="1:19" ht="15" customHeight="1">
      <c r="A60" s="1"/>
      <c r="B60" s="104" t="s">
        <v>161</v>
      </c>
      <c r="C60" s="10"/>
      <c r="D60" s="48" t="s">
        <v>284</v>
      </c>
      <c r="E60" s="71"/>
      <c r="F60" s="72"/>
      <c r="G60" s="30" t="s">
        <v>16</v>
      </c>
      <c r="H60" s="143"/>
      <c r="I60" s="143"/>
      <c r="J60" s="143">
        <f>SUM(H60*I60)</f>
        <v>0</v>
      </c>
      <c r="K60" s="144"/>
      <c r="L60" s="135"/>
      <c r="M60" s="145"/>
      <c r="N60" s="339"/>
      <c r="O60" s="254">
        <v>0</v>
      </c>
      <c r="P60" s="254">
        <v>0</v>
      </c>
      <c r="Q60" s="254">
        <f aca="true" t="shared" si="5" ref="Q60:Q77">+O60+P60</f>
        <v>0</v>
      </c>
      <c r="R60" s="223">
        <f t="shared" si="1"/>
        <v>0</v>
      </c>
      <c r="S60" s="223"/>
    </row>
    <row r="61" spans="1:19" ht="15" customHeight="1">
      <c r="A61" s="1"/>
      <c r="B61" s="104" t="s">
        <v>162</v>
      </c>
      <c r="C61" s="13"/>
      <c r="D61" s="48" t="s">
        <v>285</v>
      </c>
      <c r="E61" s="71"/>
      <c r="F61" s="72"/>
      <c r="G61" s="28" t="s">
        <v>16</v>
      </c>
      <c r="H61" s="146"/>
      <c r="I61" s="146"/>
      <c r="J61" s="146">
        <f aca="true" t="shared" si="6" ref="J61:J69">SUM(H61*I61)</f>
        <v>0</v>
      </c>
      <c r="K61" s="147"/>
      <c r="L61" s="135"/>
      <c r="M61" s="145"/>
      <c r="N61" s="339"/>
      <c r="O61" s="254">
        <v>0</v>
      </c>
      <c r="P61" s="254">
        <v>0</v>
      </c>
      <c r="Q61" s="254">
        <f t="shared" si="5"/>
        <v>0</v>
      </c>
      <c r="R61" s="223">
        <f t="shared" si="1"/>
        <v>0</v>
      </c>
      <c r="S61" s="43"/>
    </row>
    <row r="62" spans="1:19" ht="15" customHeight="1">
      <c r="A62" s="1"/>
      <c r="B62" s="104" t="s">
        <v>163</v>
      </c>
      <c r="C62" s="10"/>
      <c r="D62" s="48" t="s">
        <v>288</v>
      </c>
      <c r="E62" s="71"/>
      <c r="F62" s="72"/>
      <c r="G62" s="28" t="s">
        <v>16</v>
      </c>
      <c r="H62" s="146"/>
      <c r="I62" s="146"/>
      <c r="J62" s="146">
        <f t="shared" si="6"/>
        <v>0</v>
      </c>
      <c r="K62" s="147"/>
      <c r="L62" s="135"/>
      <c r="M62" s="145"/>
      <c r="N62" s="339"/>
      <c r="O62" s="254">
        <v>0</v>
      </c>
      <c r="P62" s="254">
        <v>0</v>
      </c>
      <c r="Q62" s="254">
        <f t="shared" si="5"/>
        <v>0</v>
      </c>
      <c r="R62" s="223">
        <f t="shared" si="1"/>
        <v>0</v>
      </c>
      <c r="S62" s="43"/>
    </row>
    <row r="63" spans="1:19" ht="15" customHeight="1">
      <c r="A63" s="1"/>
      <c r="B63" s="104" t="s">
        <v>164</v>
      </c>
      <c r="C63" s="13"/>
      <c r="D63" s="48" t="s">
        <v>289</v>
      </c>
      <c r="E63" s="71"/>
      <c r="F63" s="72"/>
      <c r="G63" s="28" t="s">
        <v>16</v>
      </c>
      <c r="H63" s="146"/>
      <c r="I63" s="146"/>
      <c r="J63" s="146">
        <f t="shared" si="6"/>
        <v>0</v>
      </c>
      <c r="K63" s="147"/>
      <c r="L63" s="135"/>
      <c r="M63" s="145"/>
      <c r="N63" s="339"/>
      <c r="O63" s="254">
        <v>0</v>
      </c>
      <c r="P63" s="254">
        <v>0</v>
      </c>
      <c r="Q63" s="254">
        <f t="shared" si="5"/>
        <v>0</v>
      </c>
      <c r="R63" s="223">
        <f t="shared" si="1"/>
        <v>0</v>
      </c>
      <c r="S63" s="43"/>
    </row>
    <row r="64" spans="1:19" ht="15" customHeight="1">
      <c r="A64" s="1"/>
      <c r="B64" s="104" t="s">
        <v>165</v>
      </c>
      <c r="C64" s="10"/>
      <c r="D64" s="48" t="s">
        <v>286</v>
      </c>
      <c r="E64" s="71"/>
      <c r="F64" s="72"/>
      <c r="G64" s="28" t="s">
        <v>16</v>
      </c>
      <c r="H64" s="146"/>
      <c r="I64" s="146"/>
      <c r="J64" s="146">
        <f t="shared" si="6"/>
        <v>0</v>
      </c>
      <c r="K64" s="147"/>
      <c r="L64" s="135"/>
      <c r="M64" s="145"/>
      <c r="N64" s="339"/>
      <c r="O64" s="254">
        <v>0</v>
      </c>
      <c r="P64" s="254">
        <v>0</v>
      </c>
      <c r="Q64" s="254">
        <f t="shared" si="5"/>
        <v>0</v>
      </c>
      <c r="R64" s="223">
        <f t="shared" si="1"/>
        <v>0</v>
      </c>
      <c r="S64" s="43"/>
    </row>
    <row r="65" spans="1:19" ht="15" customHeight="1">
      <c r="A65" s="1"/>
      <c r="B65" s="104" t="s">
        <v>166</v>
      </c>
      <c r="C65" s="13"/>
      <c r="D65" s="48" t="s">
        <v>287</v>
      </c>
      <c r="E65" s="71"/>
      <c r="F65" s="72"/>
      <c r="G65" s="28" t="s">
        <v>16</v>
      </c>
      <c r="H65" s="146"/>
      <c r="I65" s="146"/>
      <c r="J65" s="146">
        <f t="shared" si="6"/>
        <v>0</v>
      </c>
      <c r="K65" s="147"/>
      <c r="L65" s="135"/>
      <c r="M65" s="145"/>
      <c r="N65" s="339"/>
      <c r="O65" s="254">
        <v>0</v>
      </c>
      <c r="P65" s="254">
        <v>0</v>
      </c>
      <c r="Q65" s="254">
        <f t="shared" si="5"/>
        <v>0</v>
      </c>
      <c r="R65" s="223">
        <f t="shared" si="1"/>
        <v>0</v>
      </c>
      <c r="S65" s="43"/>
    </row>
    <row r="66" spans="1:19" ht="15" customHeight="1">
      <c r="A66" s="1"/>
      <c r="B66" s="104" t="s">
        <v>167</v>
      </c>
      <c r="C66" s="13"/>
      <c r="D66" s="48" t="s">
        <v>293</v>
      </c>
      <c r="E66" s="71"/>
      <c r="F66" s="72"/>
      <c r="G66" s="38" t="s">
        <v>72</v>
      </c>
      <c r="H66" s="146"/>
      <c r="I66" s="146"/>
      <c r="J66" s="146">
        <f t="shared" si="6"/>
        <v>0</v>
      </c>
      <c r="K66" s="147"/>
      <c r="L66" s="135"/>
      <c r="M66" s="145"/>
      <c r="N66" s="339"/>
      <c r="O66" s="254">
        <v>0</v>
      </c>
      <c r="P66" s="254">
        <v>0</v>
      </c>
      <c r="Q66" s="254">
        <f t="shared" si="5"/>
        <v>0</v>
      </c>
      <c r="R66" s="223">
        <f t="shared" si="1"/>
        <v>0</v>
      </c>
      <c r="S66" s="43"/>
    </row>
    <row r="67" spans="1:19" ht="15" customHeight="1">
      <c r="A67" s="1"/>
      <c r="B67" s="104" t="s">
        <v>168</v>
      </c>
      <c r="C67" s="13"/>
      <c r="D67" s="48" t="s">
        <v>294</v>
      </c>
      <c r="E67" s="71"/>
      <c r="F67" s="72"/>
      <c r="G67" s="38" t="s">
        <v>72</v>
      </c>
      <c r="H67" s="146"/>
      <c r="I67" s="146"/>
      <c r="J67" s="146">
        <f t="shared" si="6"/>
        <v>0</v>
      </c>
      <c r="K67" s="147"/>
      <c r="L67" s="135"/>
      <c r="M67" s="145"/>
      <c r="N67" s="339"/>
      <c r="O67" s="254">
        <v>0</v>
      </c>
      <c r="P67" s="254">
        <v>0</v>
      </c>
      <c r="Q67" s="254">
        <f t="shared" si="5"/>
        <v>0</v>
      </c>
      <c r="R67" s="223">
        <f t="shared" si="1"/>
        <v>0</v>
      </c>
      <c r="S67" s="227"/>
    </row>
    <row r="68" spans="1:19" ht="15" customHeight="1">
      <c r="A68" s="1"/>
      <c r="B68" s="104" t="s">
        <v>169</v>
      </c>
      <c r="C68" s="13"/>
      <c r="D68" s="48" t="s">
        <v>295</v>
      </c>
      <c r="E68" s="71"/>
      <c r="F68" s="72"/>
      <c r="G68" s="38" t="s">
        <v>72</v>
      </c>
      <c r="H68" s="146"/>
      <c r="I68" s="146"/>
      <c r="J68" s="146">
        <f t="shared" si="6"/>
        <v>0</v>
      </c>
      <c r="K68" s="147"/>
      <c r="L68" s="135"/>
      <c r="M68" s="145"/>
      <c r="N68" s="339"/>
      <c r="O68" s="254">
        <v>0</v>
      </c>
      <c r="P68" s="254">
        <v>0</v>
      </c>
      <c r="Q68" s="254">
        <f t="shared" si="5"/>
        <v>0</v>
      </c>
      <c r="R68" s="223">
        <f t="shared" si="1"/>
        <v>0</v>
      </c>
      <c r="S68" s="43"/>
    </row>
    <row r="69" spans="1:19" ht="15" customHeight="1">
      <c r="A69" s="1"/>
      <c r="B69" s="104" t="s">
        <v>170</v>
      </c>
      <c r="C69" s="13"/>
      <c r="D69" s="48" t="s">
        <v>296</v>
      </c>
      <c r="E69" s="71"/>
      <c r="F69" s="72"/>
      <c r="G69" s="38" t="s">
        <v>72</v>
      </c>
      <c r="H69" s="146"/>
      <c r="I69" s="146"/>
      <c r="J69" s="146">
        <f t="shared" si="6"/>
        <v>0</v>
      </c>
      <c r="K69" s="147"/>
      <c r="L69" s="135"/>
      <c r="M69" s="145"/>
      <c r="N69" s="339"/>
      <c r="O69" s="254">
        <v>0</v>
      </c>
      <c r="P69" s="254">
        <v>0</v>
      </c>
      <c r="Q69" s="254">
        <f t="shared" si="5"/>
        <v>0</v>
      </c>
      <c r="R69" s="223">
        <f t="shared" si="1"/>
        <v>0</v>
      </c>
      <c r="S69" s="223"/>
    </row>
    <row r="70" spans="1:19" ht="15" customHeight="1">
      <c r="A70" s="1"/>
      <c r="B70" s="97" t="s">
        <v>180</v>
      </c>
      <c r="C70" s="99" t="s">
        <v>25</v>
      </c>
      <c r="D70" s="100"/>
      <c r="E70" s="100"/>
      <c r="F70" s="101"/>
      <c r="G70" s="101"/>
      <c r="H70" s="140"/>
      <c r="I70" s="140"/>
      <c r="J70" s="140"/>
      <c r="K70" s="141">
        <f>SUM(J71:J71)</f>
        <v>0</v>
      </c>
      <c r="L70" s="135"/>
      <c r="M70" s="142">
        <f>SUM(M71:M71)</f>
        <v>0</v>
      </c>
      <c r="N70" s="342"/>
      <c r="O70" s="224"/>
      <c r="P70" s="225"/>
      <c r="Q70" s="225"/>
      <c r="R70" s="225"/>
      <c r="S70" s="226">
        <f>SUM(R71)</f>
        <v>0</v>
      </c>
    </row>
    <row r="71" spans="1:19" ht="15" customHeight="1">
      <c r="A71" s="1"/>
      <c r="B71" s="104" t="s">
        <v>181</v>
      </c>
      <c r="C71" s="67" t="s">
        <v>27</v>
      </c>
      <c r="D71" s="73" t="s">
        <v>26</v>
      </c>
      <c r="E71" s="74"/>
      <c r="F71" s="77"/>
      <c r="G71" s="41" t="s">
        <v>72</v>
      </c>
      <c r="H71" s="144"/>
      <c r="I71" s="144"/>
      <c r="J71" s="144">
        <f>SUM(H71*I71)</f>
        <v>0</v>
      </c>
      <c r="K71" s="147"/>
      <c r="L71" s="135"/>
      <c r="M71" s="145"/>
      <c r="N71" s="339"/>
      <c r="O71" s="254">
        <v>0</v>
      </c>
      <c r="P71" s="254">
        <v>0</v>
      </c>
      <c r="Q71" s="254">
        <f t="shared" si="5"/>
        <v>0</v>
      </c>
      <c r="R71" s="223">
        <f t="shared" si="1"/>
        <v>0</v>
      </c>
      <c r="S71" s="43"/>
    </row>
    <row r="72" spans="1:19" ht="15" customHeight="1">
      <c r="A72" s="1"/>
      <c r="B72" s="97" t="s">
        <v>184</v>
      </c>
      <c r="C72" s="349" t="s">
        <v>28</v>
      </c>
      <c r="D72" s="118"/>
      <c r="E72" s="119" t="str">
        <f>+$D$20</f>
        <v>SUBRUBROS</v>
      </c>
      <c r="F72" s="120"/>
      <c r="G72" s="120"/>
      <c r="H72" s="150"/>
      <c r="I72" s="150"/>
      <c r="J72" s="150"/>
      <c r="K72" s="141">
        <f>SUM(J73:J75)</f>
        <v>0</v>
      </c>
      <c r="L72" s="135"/>
      <c r="M72" s="142">
        <f>SUM(M73:M75)</f>
        <v>0</v>
      </c>
      <c r="N72" s="342"/>
      <c r="O72" s="224"/>
      <c r="P72" s="225"/>
      <c r="Q72" s="225"/>
      <c r="R72" s="225"/>
      <c r="S72" s="226">
        <f>SUM(R73:R75)</f>
        <v>0</v>
      </c>
    </row>
    <row r="73" spans="1:19" ht="15" customHeight="1">
      <c r="A73" s="1"/>
      <c r="B73" s="98">
        <v>20.01</v>
      </c>
      <c r="C73" s="13" t="s">
        <v>29</v>
      </c>
      <c r="D73" s="114"/>
      <c r="E73" s="121"/>
      <c r="F73" s="121"/>
      <c r="G73" s="121"/>
      <c r="H73" s="151"/>
      <c r="I73" s="151"/>
      <c r="J73" s="132"/>
      <c r="K73" s="152"/>
      <c r="L73" s="135"/>
      <c r="M73" s="145"/>
      <c r="N73" s="339"/>
      <c r="O73" s="254"/>
      <c r="P73" s="254"/>
      <c r="Q73" s="254"/>
      <c r="R73" s="223"/>
      <c r="S73" s="43"/>
    </row>
    <row r="74" spans="1:19" ht="15" customHeight="1">
      <c r="A74" s="1"/>
      <c r="B74" s="104" t="s">
        <v>106</v>
      </c>
      <c r="C74" s="13"/>
      <c r="D74" s="44" t="s">
        <v>30</v>
      </c>
      <c r="E74" s="45"/>
      <c r="F74" s="72"/>
      <c r="G74" s="38" t="s">
        <v>72</v>
      </c>
      <c r="H74" s="146"/>
      <c r="I74" s="146"/>
      <c r="J74" s="146">
        <f>SUM(H74*I74)</f>
        <v>0</v>
      </c>
      <c r="K74" s="147"/>
      <c r="L74" s="135"/>
      <c r="M74" s="145"/>
      <c r="N74" s="339"/>
      <c r="O74" s="254">
        <v>0</v>
      </c>
      <c r="P74" s="254">
        <v>0</v>
      </c>
      <c r="Q74" s="254">
        <f t="shared" si="5"/>
        <v>0</v>
      </c>
      <c r="R74" s="223">
        <f>P74*J74</f>
        <v>0</v>
      </c>
      <c r="S74" s="43"/>
    </row>
    <row r="75" spans="1:19" ht="15" customHeight="1">
      <c r="A75" s="1"/>
      <c r="B75" s="104" t="s">
        <v>107</v>
      </c>
      <c r="C75" s="13"/>
      <c r="D75" s="81" t="s">
        <v>55</v>
      </c>
      <c r="E75" s="46"/>
      <c r="F75" s="72"/>
      <c r="G75" s="28" t="s">
        <v>16</v>
      </c>
      <c r="H75" s="146"/>
      <c r="I75" s="146"/>
      <c r="J75" s="146">
        <f>SUM(H75*I75)</f>
        <v>0</v>
      </c>
      <c r="K75" s="147"/>
      <c r="L75" s="135"/>
      <c r="M75" s="145"/>
      <c r="N75" s="339"/>
      <c r="O75" s="254">
        <v>0</v>
      </c>
      <c r="P75" s="254">
        <v>0</v>
      </c>
      <c r="Q75" s="254">
        <f t="shared" si="5"/>
        <v>0</v>
      </c>
      <c r="R75" s="223">
        <f>P75*J75</f>
        <v>0</v>
      </c>
      <c r="S75" s="43"/>
    </row>
    <row r="76" spans="1:19" ht="15" customHeight="1">
      <c r="A76" s="1"/>
      <c r="B76" s="97" t="s">
        <v>185</v>
      </c>
      <c r="C76" s="349" t="s">
        <v>58</v>
      </c>
      <c r="D76" s="100"/>
      <c r="E76" s="105" t="str">
        <f>+$D$20</f>
        <v>SUBRUBROS</v>
      </c>
      <c r="F76" s="101"/>
      <c r="G76" s="101"/>
      <c r="H76" s="140"/>
      <c r="I76" s="140"/>
      <c r="J76" s="140"/>
      <c r="K76" s="141">
        <f>SUM(J77:J77)</f>
        <v>0</v>
      </c>
      <c r="L76" s="135"/>
      <c r="M76" s="142">
        <f>SUM(M77:M77)</f>
        <v>0</v>
      </c>
      <c r="N76" s="342"/>
      <c r="O76" s="224"/>
      <c r="P76" s="225"/>
      <c r="Q76" s="225"/>
      <c r="R76" s="225"/>
      <c r="S76" s="226">
        <f>SUM(R77)</f>
        <v>0</v>
      </c>
    </row>
    <row r="77" spans="1:19" ht="15" customHeight="1">
      <c r="A77" s="1"/>
      <c r="B77" s="104" t="s">
        <v>304</v>
      </c>
      <c r="C77" s="10"/>
      <c r="D77" s="29" t="s">
        <v>59</v>
      </c>
      <c r="E77" s="29"/>
      <c r="F77" s="28"/>
      <c r="G77" s="28" t="s">
        <v>16</v>
      </c>
      <c r="H77" s="146"/>
      <c r="I77" s="146"/>
      <c r="J77" s="146">
        <f>SUM(H77*I77)</f>
        <v>0</v>
      </c>
      <c r="K77" s="147"/>
      <c r="L77" s="135"/>
      <c r="M77" s="145"/>
      <c r="N77" s="339"/>
      <c r="O77" s="254">
        <v>0</v>
      </c>
      <c r="P77" s="254">
        <v>0</v>
      </c>
      <c r="Q77" s="254">
        <f t="shared" si="5"/>
        <v>0</v>
      </c>
      <c r="R77" s="223">
        <f>P77*J77</f>
        <v>0</v>
      </c>
      <c r="S77" s="43"/>
    </row>
    <row r="78" spans="1:19" ht="15" customHeight="1">
      <c r="A78" s="1"/>
      <c r="B78" s="115" t="s">
        <v>186</v>
      </c>
      <c r="C78" s="99" t="s">
        <v>31</v>
      </c>
      <c r="D78" s="100"/>
      <c r="E78" s="105"/>
      <c r="F78" s="101"/>
      <c r="G78" s="101"/>
      <c r="H78" s="140"/>
      <c r="I78" s="140"/>
      <c r="J78" s="140"/>
      <c r="K78" s="141">
        <f>SUM(J79:J83)</f>
        <v>0</v>
      </c>
      <c r="L78" s="135"/>
      <c r="M78" s="142">
        <f>SUM(M79:M83)</f>
        <v>0</v>
      </c>
      <c r="N78" s="342"/>
      <c r="O78" s="224"/>
      <c r="P78" s="225"/>
      <c r="Q78" s="225"/>
      <c r="R78" s="225"/>
      <c r="S78" s="226">
        <f>SUM(R79:R83)</f>
        <v>0</v>
      </c>
    </row>
    <row r="79" spans="1:19" ht="15" customHeight="1">
      <c r="A79" s="1"/>
      <c r="B79" s="104" t="s">
        <v>187</v>
      </c>
      <c r="C79" s="116" t="s">
        <v>102</v>
      </c>
      <c r="D79" s="65"/>
      <c r="E79" s="111"/>
      <c r="F79" s="61"/>
      <c r="G79" s="61"/>
      <c r="H79" s="153"/>
      <c r="I79" s="153"/>
      <c r="J79" s="154"/>
      <c r="K79" s="152"/>
      <c r="L79" s="135"/>
      <c r="M79" s="145"/>
      <c r="N79" s="339"/>
      <c r="O79" s="254"/>
      <c r="P79" s="254"/>
      <c r="Q79" s="254"/>
      <c r="R79" s="223"/>
      <c r="S79" s="223"/>
    </row>
    <row r="80" spans="1:19" ht="15" customHeight="1">
      <c r="A80" s="1"/>
      <c r="B80" s="104" t="s">
        <v>95</v>
      </c>
      <c r="C80" s="107"/>
      <c r="D80" s="106" t="s">
        <v>103</v>
      </c>
      <c r="E80" s="79"/>
      <c r="F80" s="75"/>
      <c r="G80" s="30" t="s">
        <v>16</v>
      </c>
      <c r="H80" s="143"/>
      <c r="I80" s="143"/>
      <c r="J80" s="143">
        <f>SUM(H80*I80)</f>
        <v>0</v>
      </c>
      <c r="K80" s="147"/>
      <c r="L80" s="135"/>
      <c r="M80" s="145"/>
      <c r="N80" s="339"/>
      <c r="O80" s="254">
        <v>0</v>
      </c>
      <c r="P80" s="254">
        <v>0</v>
      </c>
      <c r="Q80" s="254">
        <f>+O80+P80</f>
        <v>0</v>
      </c>
      <c r="R80" s="223">
        <f aca="true" t="shared" si="7" ref="R80:R86">P80*J80</f>
        <v>0</v>
      </c>
      <c r="S80" s="43"/>
    </row>
    <row r="81" spans="1:19" ht="15" customHeight="1">
      <c r="A81" s="1"/>
      <c r="B81" s="104" t="s">
        <v>305</v>
      </c>
      <c r="C81" s="107"/>
      <c r="D81" s="48" t="s">
        <v>104</v>
      </c>
      <c r="E81" s="63"/>
      <c r="F81" s="72"/>
      <c r="G81" s="28" t="s">
        <v>16</v>
      </c>
      <c r="H81" s="146"/>
      <c r="I81" s="146"/>
      <c r="J81" s="146">
        <f>SUM(H81*I81)</f>
        <v>0</v>
      </c>
      <c r="K81" s="147"/>
      <c r="L81" s="135"/>
      <c r="M81" s="145"/>
      <c r="N81" s="339"/>
      <c r="O81" s="254">
        <v>0</v>
      </c>
      <c r="P81" s="254">
        <v>0</v>
      </c>
      <c r="Q81" s="254">
        <f>+O81+P81</f>
        <v>0</v>
      </c>
      <c r="R81" s="223">
        <f t="shared" si="7"/>
        <v>0</v>
      </c>
      <c r="S81" s="43"/>
    </row>
    <row r="82" spans="1:19" ht="15" customHeight="1">
      <c r="A82" s="1"/>
      <c r="B82" s="104" t="s">
        <v>306</v>
      </c>
      <c r="C82" s="108"/>
      <c r="D82" s="48" t="s">
        <v>105</v>
      </c>
      <c r="E82" s="63"/>
      <c r="F82" s="72"/>
      <c r="G82" s="38" t="s">
        <v>16</v>
      </c>
      <c r="H82" s="146"/>
      <c r="I82" s="146"/>
      <c r="J82" s="146">
        <f>SUM(H82*I82)</f>
        <v>0</v>
      </c>
      <c r="K82" s="147"/>
      <c r="L82" s="135"/>
      <c r="M82" s="145"/>
      <c r="N82" s="339"/>
      <c r="O82" s="254">
        <v>0</v>
      </c>
      <c r="P82" s="254">
        <v>0</v>
      </c>
      <c r="Q82" s="254">
        <f>+O82+P82</f>
        <v>0</v>
      </c>
      <c r="R82" s="223">
        <f t="shared" si="7"/>
        <v>0</v>
      </c>
      <c r="S82" s="43"/>
    </row>
    <row r="83" spans="1:19" ht="15" customHeight="1">
      <c r="A83" s="1"/>
      <c r="B83" s="104" t="s">
        <v>97</v>
      </c>
      <c r="C83" s="13"/>
      <c r="D83" s="44" t="s">
        <v>32</v>
      </c>
      <c r="E83" s="45"/>
      <c r="F83" s="72"/>
      <c r="G83" s="28" t="s">
        <v>16</v>
      </c>
      <c r="H83" s="146"/>
      <c r="I83" s="146"/>
      <c r="J83" s="146">
        <f>SUM(H83*I83)</f>
        <v>0</v>
      </c>
      <c r="K83" s="147"/>
      <c r="L83" s="135"/>
      <c r="M83" s="145"/>
      <c r="N83" s="339"/>
      <c r="O83" s="254">
        <v>0</v>
      </c>
      <c r="P83" s="254">
        <v>0</v>
      </c>
      <c r="Q83" s="254">
        <f>+O83+P83</f>
        <v>0</v>
      </c>
      <c r="R83" s="223">
        <f t="shared" si="7"/>
        <v>0</v>
      </c>
      <c r="S83" s="43"/>
    </row>
    <row r="84" spans="1:19" ht="15" customHeight="1">
      <c r="A84" s="1"/>
      <c r="B84" s="97" t="s">
        <v>188</v>
      </c>
      <c r="C84" s="349" t="s">
        <v>178</v>
      </c>
      <c r="D84" s="100"/>
      <c r="E84" s="100"/>
      <c r="F84" s="101"/>
      <c r="G84" s="101"/>
      <c r="H84" s="140"/>
      <c r="I84" s="140"/>
      <c r="J84" s="140"/>
      <c r="K84" s="141">
        <f>SUM(J85:J86)</f>
        <v>0</v>
      </c>
      <c r="L84" s="135"/>
      <c r="M84" s="142">
        <f>SUM(M85:M86)</f>
        <v>0</v>
      </c>
      <c r="N84" s="342"/>
      <c r="O84" s="224"/>
      <c r="P84" s="225"/>
      <c r="Q84" s="225"/>
      <c r="R84" s="225"/>
      <c r="S84" s="226">
        <f>SUM(R85:R86)</f>
        <v>0</v>
      </c>
    </row>
    <row r="85" spans="1:19" ht="15" customHeight="1">
      <c r="A85" s="1"/>
      <c r="B85" s="104" t="s">
        <v>307</v>
      </c>
      <c r="C85" s="13"/>
      <c r="D85" s="78" t="s">
        <v>69</v>
      </c>
      <c r="E85" s="79"/>
      <c r="F85" s="75"/>
      <c r="G85" s="30" t="s">
        <v>11</v>
      </c>
      <c r="H85" s="143"/>
      <c r="I85" s="143"/>
      <c r="J85" s="143">
        <f>SUM(H85*I85)</f>
        <v>0</v>
      </c>
      <c r="K85" s="144"/>
      <c r="L85" s="135"/>
      <c r="M85" s="145"/>
      <c r="N85" s="339"/>
      <c r="O85" s="254">
        <v>0</v>
      </c>
      <c r="P85" s="254">
        <v>0</v>
      </c>
      <c r="Q85" s="254">
        <f>+O85+P85</f>
        <v>0</v>
      </c>
      <c r="R85" s="223">
        <f t="shared" si="7"/>
        <v>0</v>
      </c>
      <c r="S85" s="223"/>
    </row>
    <row r="86" spans="1:19" ht="15" customHeight="1" thickBot="1">
      <c r="A86" s="1"/>
      <c r="B86" s="104" t="s">
        <v>308</v>
      </c>
      <c r="C86" s="13"/>
      <c r="D86" s="48" t="s">
        <v>70</v>
      </c>
      <c r="E86" s="63"/>
      <c r="F86" s="72"/>
      <c r="G86" s="28" t="s">
        <v>11</v>
      </c>
      <c r="H86" s="146"/>
      <c r="I86" s="146"/>
      <c r="J86" s="146">
        <f>SUM(H86*I86)</f>
        <v>0</v>
      </c>
      <c r="K86" s="147"/>
      <c r="L86" s="135"/>
      <c r="M86" s="145"/>
      <c r="N86" s="339"/>
      <c r="O86" s="254">
        <v>0</v>
      </c>
      <c r="P86" s="254">
        <v>0</v>
      </c>
      <c r="Q86" s="254">
        <f>+O86+P86</f>
        <v>0</v>
      </c>
      <c r="R86" s="223">
        <f t="shared" si="7"/>
        <v>0</v>
      </c>
      <c r="S86" s="43"/>
    </row>
    <row r="87" spans="1:19" ht="15" customHeight="1" thickBot="1">
      <c r="A87" s="1"/>
      <c r="B87" s="54" t="s">
        <v>6</v>
      </c>
      <c r="C87" s="49" t="s">
        <v>33</v>
      </c>
      <c r="D87" s="50"/>
      <c r="E87" s="50"/>
      <c r="F87" s="51" t="s">
        <v>8</v>
      </c>
      <c r="G87" s="50"/>
      <c r="H87" s="156"/>
      <c r="I87" s="156"/>
      <c r="J87" s="156"/>
      <c r="K87" s="157">
        <f>SUM(K26:K86)</f>
        <v>0</v>
      </c>
      <c r="L87" s="135"/>
      <c r="M87" s="158">
        <f>M84+M78:N78+M76+M72+M70+M59+M49+M45+M42+M40+M38+M30+M26</f>
        <v>0</v>
      </c>
      <c r="N87" s="342"/>
      <c r="O87" s="257"/>
      <c r="P87" s="258"/>
      <c r="Q87" s="258"/>
      <c r="R87" s="258"/>
      <c r="S87" s="259">
        <f>S84+S78+S76+S72+S70+S59+S49+S45+S42+S40+S38+S30+S26</f>
        <v>0</v>
      </c>
    </row>
    <row r="88" spans="1:14" ht="15" customHeight="1" thickBot="1">
      <c r="A88" s="7"/>
      <c r="B88" s="12"/>
      <c r="C88" s="13"/>
      <c r="D88" s="7"/>
      <c r="E88" s="7"/>
      <c r="F88" s="12"/>
      <c r="G88" s="12"/>
      <c r="H88" s="159"/>
      <c r="I88" s="159"/>
      <c r="J88" s="159"/>
      <c r="K88" s="159"/>
      <c r="L88" s="135"/>
      <c r="N88" s="340"/>
    </row>
    <row r="89" spans="1:19" ht="15" customHeight="1" thickBot="1">
      <c r="A89" s="1"/>
      <c r="B89" s="88" t="s">
        <v>34</v>
      </c>
      <c r="C89" s="52" t="s">
        <v>35</v>
      </c>
      <c r="D89" s="53"/>
      <c r="E89" s="53"/>
      <c r="F89" s="89"/>
      <c r="G89" s="53"/>
      <c r="H89" s="160"/>
      <c r="I89" s="160"/>
      <c r="J89" s="160"/>
      <c r="K89" s="160"/>
      <c r="L89" s="160"/>
      <c r="M89" s="139"/>
      <c r="N89" s="339"/>
      <c r="O89" s="220"/>
      <c r="P89" s="221"/>
      <c r="Q89" s="221"/>
      <c r="R89" s="221"/>
      <c r="S89" s="222"/>
    </row>
    <row r="90" spans="1:14" ht="15" customHeight="1">
      <c r="A90" s="7"/>
      <c r="B90" s="5"/>
      <c r="C90" s="6"/>
      <c r="D90" s="14"/>
      <c r="E90" s="14"/>
      <c r="F90" s="5"/>
      <c r="G90" s="14"/>
      <c r="H90" s="161"/>
      <c r="I90" s="161"/>
      <c r="J90" s="161"/>
      <c r="K90" s="161"/>
      <c r="N90" s="340"/>
    </row>
    <row r="91" spans="1:19" ht="15" customHeight="1">
      <c r="A91" s="1"/>
      <c r="B91" s="97" t="s">
        <v>46</v>
      </c>
      <c r="C91" s="349" t="s">
        <v>119</v>
      </c>
      <c r="D91" s="100"/>
      <c r="E91" s="105" t="str">
        <f>+$D$20</f>
        <v>SUBRUBROS</v>
      </c>
      <c r="F91" s="101"/>
      <c r="G91" s="101"/>
      <c r="H91" s="140"/>
      <c r="I91" s="140"/>
      <c r="J91" s="140"/>
      <c r="K91" s="141">
        <f>SUM(J92:J97)</f>
        <v>0</v>
      </c>
      <c r="L91" s="135"/>
      <c r="M91" s="142">
        <f>SUM(M92:M97)</f>
        <v>0</v>
      </c>
      <c r="N91" s="342"/>
      <c r="O91" s="224"/>
      <c r="P91" s="225"/>
      <c r="Q91" s="225"/>
      <c r="R91" s="225"/>
      <c r="S91" s="226">
        <f>SUM(R92:R97)</f>
        <v>0</v>
      </c>
    </row>
    <row r="92" spans="1:19" ht="15" customHeight="1">
      <c r="A92" s="7"/>
      <c r="B92" s="104" t="s">
        <v>36</v>
      </c>
      <c r="C92" s="25" t="s">
        <v>114</v>
      </c>
      <c r="D92" s="39" t="s">
        <v>120</v>
      </c>
      <c r="E92" s="39"/>
      <c r="F92" s="28"/>
      <c r="G92" s="38" t="s">
        <v>14</v>
      </c>
      <c r="H92" s="146"/>
      <c r="I92" s="146"/>
      <c r="J92" s="146">
        <f>SUM(H92*I92)</f>
        <v>0</v>
      </c>
      <c r="K92" s="147"/>
      <c r="L92" s="135"/>
      <c r="M92" s="145"/>
      <c r="N92" s="339"/>
      <c r="O92" s="254">
        <v>0</v>
      </c>
      <c r="P92" s="254">
        <v>0</v>
      </c>
      <c r="Q92" s="254">
        <f>+O92+P92</f>
        <v>0</v>
      </c>
      <c r="R92" s="223">
        <f>P92*J92</f>
        <v>0</v>
      </c>
      <c r="S92" s="223"/>
    </row>
    <row r="93" spans="1:19" ht="15" customHeight="1">
      <c r="A93" s="7"/>
      <c r="B93" s="104" t="s">
        <v>37</v>
      </c>
      <c r="C93" s="10"/>
      <c r="D93" s="39" t="s">
        <v>121</v>
      </c>
      <c r="E93" s="39"/>
      <c r="F93" s="28"/>
      <c r="G93" s="38" t="s">
        <v>14</v>
      </c>
      <c r="H93" s="146"/>
      <c r="I93" s="146"/>
      <c r="J93" s="146">
        <f>SUM(H93*I93)</f>
        <v>0</v>
      </c>
      <c r="K93" s="147"/>
      <c r="L93" s="135"/>
      <c r="M93" s="145"/>
      <c r="N93" s="339"/>
      <c r="O93" s="254">
        <v>0</v>
      </c>
      <c r="P93" s="254">
        <v>0</v>
      </c>
      <c r="Q93" s="254">
        <f>+O93+P93</f>
        <v>0</v>
      </c>
      <c r="R93" s="223">
        <f>P93*J93</f>
        <v>0</v>
      </c>
      <c r="S93" s="43"/>
    </row>
    <row r="94" spans="1:19" ht="15" customHeight="1">
      <c r="A94" s="7"/>
      <c r="B94" s="104" t="s">
        <v>135</v>
      </c>
      <c r="C94" s="10"/>
      <c r="D94" s="39" t="s">
        <v>122</v>
      </c>
      <c r="E94" s="39"/>
      <c r="F94" s="28"/>
      <c r="G94" s="38" t="s">
        <v>14</v>
      </c>
      <c r="H94" s="146"/>
      <c r="I94" s="146"/>
      <c r="J94" s="146">
        <f>SUM(H94*I94)</f>
        <v>0</v>
      </c>
      <c r="K94" s="147"/>
      <c r="L94" s="135"/>
      <c r="M94" s="145"/>
      <c r="N94" s="339"/>
      <c r="O94" s="254">
        <v>0</v>
      </c>
      <c r="P94" s="254">
        <v>0</v>
      </c>
      <c r="Q94" s="254">
        <f>+O94+P94</f>
        <v>0</v>
      </c>
      <c r="R94" s="223">
        <f>P94*J94</f>
        <v>0</v>
      </c>
      <c r="S94" s="43"/>
    </row>
    <row r="95" spans="1:19" ht="15" customHeight="1">
      <c r="A95" s="7"/>
      <c r="B95" s="104" t="s">
        <v>136</v>
      </c>
      <c r="C95" s="10"/>
      <c r="D95" s="39" t="s">
        <v>123</v>
      </c>
      <c r="E95" s="39"/>
      <c r="F95" s="28"/>
      <c r="G95" s="38" t="s">
        <v>14</v>
      </c>
      <c r="H95" s="146"/>
      <c r="I95" s="146"/>
      <c r="J95" s="146">
        <f>SUM(H95*I95)</f>
        <v>0</v>
      </c>
      <c r="K95" s="147"/>
      <c r="L95" s="135"/>
      <c r="M95" s="145"/>
      <c r="N95" s="339"/>
      <c r="O95" s="254">
        <v>0</v>
      </c>
      <c r="P95" s="254">
        <v>0</v>
      </c>
      <c r="Q95" s="254">
        <f>+O95+P95</f>
        <v>0</v>
      </c>
      <c r="R95" s="223">
        <f>P95*J95</f>
        <v>0</v>
      </c>
      <c r="S95" s="43"/>
    </row>
    <row r="96" spans="1:19" ht="15" customHeight="1">
      <c r="A96" s="7"/>
      <c r="B96" s="104" t="s">
        <v>406</v>
      </c>
      <c r="C96" s="403" t="s">
        <v>411</v>
      </c>
      <c r="D96" s="39" t="s">
        <v>412</v>
      </c>
      <c r="E96" s="39"/>
      <c r="F96" s="28"/>
      <c r="G96" s="38" t="s">
        <v>14</v>
      </c>
      <c r="H96" s="146"/>
      <c r="I96" s="146"/>
      <c r="J96" s="146">
        <f>SUM(H96*I96)</f>
        <v>0</v>
      </c>
      <c r="K96" s="152"/>
      <c r="L96" s="135"/>
      <c r="M96" s="145"/>
      <c r="N96" s="339"/>
      <c r="O96" s="254">
        <v>0</v>
      </c>
      <c r="P96" s="254">
        <v>0</v>
      </c>
      <c r="Q96" s="254">
        <f>+O96+P96</f>
        <v>0</v>
      </c>
      <c r="R96" s="223">
        <f>P96*J96</f>
        <v>0</v>
      </c>
      <c r="S96" s="43"/>
    </row>
    <row r="97" spans="1:19" ht="15" customHeight="1">
      <c r="A97" s="7"/>
      <c r="B97" s="104" t="s">
        <v>409</v>
      </c>
      <c r="C97" s="13"/>
      <c r="D97" s="39" t="s">
        <v>413</v>
      </c>
      <c r="E97" s="39"/>
      <c r="F97" s="28"/>
      <c r="G97" s="38" t="s">
        <v>14</v>
      </c>
      <c r="H97" s="146"/>
      <c r="I97" s="146"/>
      <c r="J97" s="146">
        <f>SUM(H97*I97)</f>
        <v>0</v>
      </c>
      <c r="K97" s="152"/>
      <c r="L97" s="135"/>
      <c r="M97" s="145"/>
      <c r="N97" s="339"/>
      <c r="O97" s="254">
        <v>0</v>
      </c>
      <c r="P97" s="254">
        <v>0</v>
      </c>
      <c r="Q97" s="254">
        <f>+O97+P97</f>
        <v>0</v>
      </c>
      <c r="R97" s="223">
        <f>P97*J97</f>
        <v>0</v>
      </c>
      <c r="S97" s="43"/>
    </row>
    <row r="98" spans="1:19" ht="15" customHeight="1">
      <c r="A98" s="1"/>
      <c r="B98" s="97" t="s">
        <v>47</v>
      </c>
      <c r="C98" s="102" t="s">
        <v>38</v>
      </c>
      <c r="D98" s="102"/>
      <c r="E98" s="105"/>
      <c r="F98" s="101"/>
      <c r="G98" s="101"/>
      <c r="H98" s="140"/>
      <c r="I98" s="140"/>
      <c r="J98" s="140"/>
      <c r="K98" s="141">
        <f>SUM(J99:J125)</f>
        <v>0</v>
      </c>
      <c r="L98" s="135"/>
      <c r="M98" s="142">
        <f>SUM(M99:M125)</f>
        <v>0</v>
      </c>
      <c r="N98" s="342"/>
      <c r="O98" s="224"/>
      <c r="P98" s="225"/>
      <c r="Q98" s="225"/>
      <c r="R98" s="225"/>
      <c r="S98" s="226">
        <f>SUM(R99:R125)</f>
        <v>0</v>
      </c>
    </row>
    <row r="99" spans="1:19" ht="15" customHeight="1">
      <c r="A99" s="7"/>
      <c r="B99" s="291" t="s">
        <v>48</v>
      </c>
      <c r="C99" s="25" t="s">
        <v>309</v>
      </c>
      <c r="D99" s="60"/>
      <c r="E99" s="69"/>
      <c r="F99" s="61"/>
      <c r="G99" s="61"/>
      <c r="H99" s="153"/>
      <c r="I99" s="153"/>
      <c r="J99" s="154"/>
      <c r="K99" s="144"/>
      <c r="L99" s="135"/>
      <c r="M99" s="145"/>
      <c r="N99" s="339"/>
      <c r="O99" s="254"/>
      <c r="P99" s="254"/>
      <c r="Q99" s="254"/>
      <c r="R99" s="223"/>
      <c r="S99" s="223"/>
    </row>
    <row r="100" spans="1:19" ht="15" customHeight="1">
      <c r="A100" s="1"/>
      <c r="B100" s="123" t="s">
        <v>73</v>
      </c>
      <c r="C100" s="10"/>
      <c r="D100" s="39" t="s">
        <v>310</v>
      </c>
      <c r="E100" s="29"/>
      <c r="F100" s="28"/>
      <c r="G100" s="28" t="s">
        <v>11</v>
      </c>
      <c r="H100" s="146"/>
      <c r="I100" s="146"/>
      <c r="J100" s="146">
        <f aca="true" t="shared" si="8" ref="J100:J125">SUM(H100*I100)</f>
        <v>0</v>
      </c>
      <c r="K100" s="147"/>
      <c r="L100" s="135"/>
      <c r="M100" s="145"/>
      <c r="N100" s="339"/>
      <c r="O100" s="254">
        <v>0</v>
      </c>
      <c r="P100" s="254">
        <v>0</v>
      </c>
      <c r="Q100" s="254">
        <f aca="true" t="shared" si="9" ref="Q100:Q125">+O100+P100</f>
        <v>0</v>
      </c>
      <c r="R100" s="223">
        <f aca="true" t="shared" si="10" ref="R100:R135">P100*J100</f>
        <v>0</v>
      </c>
      <c r="S100" s="43"/>
    </row>
    <row r="101" spans="1:19" ht="15" customHeight="1">
      <c r="A101" s="1"/>
      <c r="B101" s="123" t="s">
        <v>74</v>
      </c>
      <c r="C101" s="10"/>
      <c r="D101" s="29" t="s">
        <v>311</v>
      </c>
      <c r="E101" s="29"/>
      <c r="F101" s="28"/>
      <c r="G101" s="28" t="s">
        <v>11</v>
      </c>
      <c r="H101" s="146"/>
      <c r="I101" s="146"/>
      <c r="J101" s="146">
        <f t="shared" si="8"/>
        <v>0</v>
      </c>
      <c r="K101" s="147"/>
      <c r="L101" s="135"/>
      <c r="M101" s="145"/>
      <c r="N101" s="339"/>
      <c r="O101" s="254">
        <v>0</v>
      </c>
      <c r="P101" s="254">
        <v>0</v>
      </c>
      <c r="Q101" s="254">
        <f t="shared" si="9"/>
        <v>0</v>
      </c>
      <c r="R101" s="223">
        <f t="shared" si="10"/>
        <v>0</v>
      </c>
      <c r="S101" s="43"/>
    </row>
    <row r="102" spans="1:19" ht="15" customHeight="1">
      <c r="A102" s="1"/>
      <c r="B102" s="123" t="s">
        <v>75</v>
      </c>
      <c r="C102" s="10"/>
      <c r="D102" s="29" t="s">
        <v>312</v>
      </c>
      <c r="E102" s="29"/>
      <c r="F102" s="28"/>
      <c r="G102" s="38" t="s">
        <v>108</v>
      </c>
      <c r="H102" s="146"/>
      <c r="I102" s="146"/>
      <c r="J102" s="146">
        <f t="shared" si="8"/>
        <v>0</v>
      </c>
      <c r="K102" s="147"/>
      <c r="L102" s="135"/>
      <c r="M102" s="145"/>
      <c r="N102" s="339"/>
      <c r="O102" s="254">
        <v>0</v>
      </c>
      <c r="P102" s="254">
        <v>0</v>
      </c>
      <c r="Q102" s="254">
        <f t="shared" si="9"/>
        <v>0</v>
      </c>
      <c r="R102" s="223">
        <f t="shared" si="10"/>
        <v>0</v>
      </c>
      <c r="S102" s="43"/>
    </row>
    <row r="103" spans="1:19" ht="15" customHeight="1">
      <c r="A103" s="1"/>
      <c r="B103" s="123" t="s">
        <v>76</v>
      </c>
      <c r="C103" s="10"/>
      <c r="D103" s="29" t="s">
        <v>313</v>
      </c>
      <c r="E103" s="29"/>
      <c r="F103" s="28"/>
      <c r="G103" s="38" t="s">
        <v>108</v>
      </c>
      <c r="H103" s="146"/>
      <c r="I103" s="146"/>
      <c r="J103" s="146">
        <f t="shared" si="8"/>
        <v>0</v>
      </c>
      <c r="K103" s="147"/>
      <c r="L103" s="135"/>
      <c r="M103" s="145"/>
      <c r="N103" s="339"/>
      <c r="O103" s="254">
        <v>0</v>
      </c>
      <c r="P103" s="254">
        <v>0</v>
      </c>
      <c r="Q103" s="254">
        <f t="shared" si="9"/>
        <v>0</v>
      </c>
      <c r="R103" s="223">
        <f t="shared" si="10"/>
        <v>0</v>
      </c>
      <c r="S103" s="43"/>
    </row>
    <row r="104" spans="1:19" ht="15" customHeight="1">
      <c r="A104" s="1"/>
      <c r="B104" s="123" t="s">
        <v>77</v>
      </c>
      <c r="C104" s="10"/>
      <c r="D104" s="55" t="s">
        <v>314</v>
      </c>
      <c r="E104" s="55"/>
      <c r="F104" s="28"/>
      <c r="G104" s="38" t="s">
        <v>108</v>
      </c>
      <c r="H104" s="146"/>
      <c r="I104" s="146"/>
      <c r="J104" s="146">
        <f t="shared" si="8"/>
        <v>0</v>
      </c>
      <c r="K104" s="147"/>
      <c r="L104" s="135"/>
      <c r="M104" s="145"/>
      <c r="N104" s="339"/>
      <c r="O104" s="254">
        <v>0</v>
      </c>
      <c r="P104" s="254">
        <v>0</v>
      </c>
      <c r="Q104" s="254">
        <f t="shared" si="9"/>
        <v>0</v>
      </c>
      <c r="R104" s="223">
        <f t="shared" si="10"/>
        <v>0</v>
      </c>
      <c r="S104" s="43"/>
    </row>
    <row r="105" spans="1:19" ht="15" customHeight="1">
      <c r="A105" s="1"/>
      <c r="B105" s="123" t="s">
        <v>78</v>
      </c>
      <c r="C105" s="10"/>
      <c r="D105" s="55" t="s">
        <v>315</v>
      </c>
      <c r="E105" s="55"/>
      <c r="F105" s="28"/>
      <c r="G105" s="38" t="s">
        <v>11</v>
      </c>
      <c r="H105" s="146"/>
      <c r="I105" s="146"/>
      <c r="J105" s="146">
        <f t="shared" si="8"/>
        <v>0</v>
      </c>
      <c r="K105" s="147"/>
      <c r="L105" s="135"/>
      <c r="M105" s="145"/>
      <c r="N105" s="339"/>
      <c r="O105" s="254">
        <v>0</v>
      </c>
      <c r="P105" s="254">
        <v>0</v>
      </c>
      <c r="Q105" s="254">
        <f t="shared" si="9"/>
        <v>0</v>
      </c>
      <c r="R105" s="223">
        <f t="shared" si="10"/>
        <v>0</v>
      </c>
      <c r="S105" s="43"/>
    </row>
    <row r="106" spans="1:19" ht="15" customHeight="1">
      <c r="A106" s="1"/>
      <c r="B106" s="104" t="s">
        <v>137</v>
      </c>
      <c r="C106" s="58" t="s">
        <v>316</v>
      </c>
      <c r="D106" s="56"/>
      <c r="E106" s="70"/>
      <c r="F106" s="33"/>
      <c r="G106" s="33"/>
      <c r="H106" s="148"/>
      <c r="I106" s="148"/>
      <c r="J106" s="149"/>
      <c r="K106" s="147"/>
      <c r="L106" s="135"/>
      <c r="M106" s="145"/>
      <c r="N106" s="339"/>
      <c r="O106" s="254"/>
      <c r="P106" s="254"/>
      <c r="Q106" s="254"/>
      <c r="R106" s="223"/>
      <c r="S106" s="43"/>
    </row>
    <row r="107" spans="1:19" ht="15" customHeight="1">
      <c r="A107" s="1"/>
      <c r="B107" s="104" t="s">
        <v>79</v>
      </c>
      <c r="C107" s="10"/>
      <c r="D107" s="31" t="s">
        <v>317</v>
      </c>
      <c r="E107" s="31"/>
      <c r="F107" s="30"/>
      <c r="G107" s="68" t="s">
        <v>108</v>
      </c>
      <c r="H107" s="143"/>
      <c r="I107" s="143"/>
      <c r="J107" s="143">
        <f t="shared" si="8"/>
        <v>0</v>
      </c>
      <c r="K107" s="147"/>
      <c r="L107" s="135"/>
      <c r="M107" s="145"/>
      <c r="N107" s="339"/>
      <c r="O107" s="254">
        <v>0</v>
      </c>
      <c r="P107" s="254">
        <v>0</v>
      </c>
      <c r="Q107" s="254">
        <f t="shared" si="9"/>
        <v>0</v>
      </c>
      <c r="R107" s="223">
        <f t="shared" si="10"/>
        <v>0</v>
      </c>
      <c r="S107" s="43"/>
    </row>
    <row r="108" spans="1:19" ht="15" customHeight="1">
      <c r="A108" s="1"/>
      <c r="B108" s="104" t="s">
        <v>80</v>
      </c>
      <c r="C108" s="10"/>
      <c r="D108" s="29" t="s">
        <v>318</v>
      </c>
      <c r="E108" s="29"/>
      <c r="F108" s="28"/>
      <c r="G108" s="38" t="s">
        <v>108</v>
      </c>
      <c r="H108" s="146"/>
      <c r="I108" s="146"/>
      <c r="J108" s="146">
        <f t="shared" si="8"/>
        <v>0</v>
      </c>
      <c r="K108" s="147"/>
      <c r="L108" s="135"/>
      <c r="M108" s="145"/>
      <c r="N108" s="339"/>
      <c r="O108" s="254">
        <v>0</v>
      </c>
      <c r="P108" s="254">
        <v>0</v>
      </c>
      <c r="Q108" s="254">
        <f t="shared" si="9"/>
        <v>0</v>
      </c>
      <c r="R108" s="223">
        <f t="shared" si="10"/>
        <v>0</v>
      </c>
      <c r="S108" s="43"/>
    </row>
    <row r="109" spans="1:19" ht="15" customHeight="1">
      <c r="A109" s="1"/>
      <c r="B109" s="104" t="s">
        <v>81</v>
      </c>
      <c r="C109" s="10"/>
      <c r="D109" s="29" t="s">
        <v>319</v>
      </c>
      <c r="E109" s="29"/>
      <c r="F109" s="28"/>
      <c r="G109" s="38" t="s">
        <v>108</v>
      </c>
      <c r="H109" s="146"/>
      <c r="I109" s="146"/>
      <c r="J109" s="146">
        <f t="shared" si="8"/>
        <v>0</v>
      </c>
      <c r="K109" s="147"/>
      <c r="L109" s="135"/>
      <c r="M109" s="145"/>
      <c r="N109" s="339"/>
      <c r="O109" s="254">
        <v>0</v>
      </c>
      <c r="P109" s="254">
        <v>0</v>
      </c>
      <c r="Q109" s="254">
        <f t="shared" si="9"/>
        <v>0</v>
      </c>
      <c r="R109" s="223">
        <f t="shared" si="10"/>
        <v>0</v>
      </c>
      <c r="S109" s="43"/>
    </row>
    <row r="110" spans="1:19" ht="15" customHeight="1">
      <c r="A110" s="1"/>
      <c r="B110" s="104" t="s">
        <v>82</v>
      </c>
      <c r="C110" s="10"/>
      <c r="D110" s="29" t="s">
        <v>315</v>
      </c>
      <c r="E110" s="29"/>
      <c r="F110" s="28"/>
      <c r="G110" s="38" t="s">
        <v>11</v>
      </c>
      <c r="H110" s="146"/>
      <c r="I110" s="146"/>
      <c r="J110" s="146">
        <f t="shared" si="8"/>
        <v>0</v>
      </c>
      <c r="K110" s="147"/>
      <c r="L110" s="135"/>
      <c r="M110" s="145"/>
      <c r="N110" s="339"/>
      <c r="O110" s="254">
        <v>0</v>
      </c>
      <c r="P110" s="254">
        <v>0</v>
      </c>
      <c r="Q110" s="254">
        <f t="shared" si="9"/>
        <v>0</v>
      </c>
      <c r="R110" s="223">
        <f t="shared" si="10"/>
        <v>0</v>
      </c>
      <c r="S110" s="43"/>
    </row>
    <row r="111" spans="1:19" ht="15" customHeight="1">
      <c r="A111" s="1"/>
      <c r="B111" s="104" t="s">
        <v>320</v>
      </c>
      <c r="C111" s="37"/>
      <c r="D111" s="29" t="s">
        <v>321</v>
      </c>
      <c r="E111" s="29"/>
      <c r="F111" s="28"/>
      <c r="G111" s="38" t="s">
        <v>11</v>
      </c>
      <c r="H111" s="146"/>
      <c r="I111" s="146"/>
      <c r="J111" s="146">
        <f t="shared" si="8"/>
        <v>0</v>
      </c>
      <c r="K111" s="147"/>
      <c r="L111" s="135"/>
      <c r="M111" s="145"/>
      <c r="N111" s="339"/>
      <c r="O111" s="254">
        <v>0</v>
      </c>
      <c r="P111" s="254">
        <v>0</v>
      </c>
      <c r="Q111" s="254">
        <f t="shared" si="9"/>
        <v>0</v>
      </c>
      <c r="R111" s="223">
        <f t="shared" si="10"/>
        <v>0</v>
      </c>
      <c r="S111" s="43"/>
    </row>
    <row r="112" spans="1:19" ht="15" customHeight="1">
      <c r="A112" s="1"/>
      <c r="B112" s="104" t="s">
        <v>138</v>
      </c>
      <c r="C112" s="59" t="s">
        <v>322</v>
      </c>
      <c r="D112" s="56"/>
      <c r="E112" s="70"/>
      <c r="F112" s="33"/>
      <c r="G112" s="33"/>
      <c r="H112" s="148"/>
      <c r="I112" s="148"/>
      <c r="J112" s="149"/>
      <c r="K112" s="147"/>
      <c r="L112" s="135"/>
      <c r="M112" s="145"/>
      <c r="N112" s="339"/>
      <c r="O112" s="254"/>
      <c r="P112" s="254"/>
      <c r="Q112" s="254"/>
      <c r="R112" s="223"/>
      <c r="S112" s="43"/>
    </row>
    <row r="113" spans="1:19" ht="15" customHeight="1">
      <c r="A113" s="1"/>
      <c r="B113" s="104" t="s">
        <v>83</v>
      </c>
      <c r="C113" s="11"/>
      <c r="D113" s="29" t="s">
        <v>323</v>
      </c>
      <c r="E113" s="29"/>
      <c r="F113" s="28"/>
      <c r="G113" s="38" t="s">
        <v>108</v>
      </c>
      <c r="H113" s="146"/>
      <c r="I113" s="146"/>
      <c r="J113" s="146">
        <f t="shared" si="8"/>
        <v>0</v>
      </c>
      <c r="K113" s="147"/>
      <c r="L113" s="135"/>
      <c r="M113" s="145"/>
      <c r="N113" s="339"/>
      <c r="O113" s="254">
        <v>0</v>
      </c>
      <c r="P113" s="254">
        <v>0</v>
      </c>
      <c r="Q113" s="254">
        <f t="shared" si="9"/>
        <v>0</v>
      </c>
      <c r="R113" s="223">
        <f t="shared" si="10"/>
        <v>0</v>
      </c>
      <c r="S113" s="43"/>
    </row>
    <row r="114" spans="1:19" ht="15" customHeight="1">
      <c r="A114" s="1"/>
      <c r="B114" s="104" t="s">
        <v>84</v>
      </c>
      <c r="C114" s="10"/>
      <c r="D114" s="29" t="s">
        <v>324</v>
      </c>
      <c r="E114" s="29"/>
      <c r="F114" s="28"/>
      <c r="G114" s="38" t="s">
        <v>108</v>
      </c>
      <c r="H114" s="146"/>
      <c r="I114" s="146"/>
      <c r="J114" s="146">
        <f t="shared" si="8"/>
        <v>0</v>
      </c>
      <c r="K114" s="147"/>
      <c r="L114" s="135"/>
      <c r="M114" s="145"/>
      <c r="N114" s="339"/>
      <c r="O114" s="254">
        <v>0</v>
      </c>
      <c r="P114" s="254">
        <v>0</v>
      </c>
      <c r="Q114" s="254">
        <f t="shared" si="9"/>
        <v>0</v>
      </c>
      <c r="R114" s="223">
        <f t="shared" si="10"/>
        <v>0</v>
      </c>
      <c r="S114" s="43"/>
    </row>
    <row r="115" spans="1:19" ht="15" customHeight="1">
      <c r="A115" s="1"/>
      <c r="B115" s="98">
        <v>2.04</v>
      </c>
      <c r="C115" s="109" t="s">
        <v>325</v>
      </c>
      <c r="D115" s="125"/>
      <c r="E115" s="126"/>
      <c r="F115" s="33"/>
      <c r="G115" s="33"/>
      <c r="H115" s="148"/>
      <c r="I115" s="148"/>
      <c r="J115" s="149"/>
      <c r="K115" s="147"/>
      <c r="L115" s="135"/>
      <c r="M115" s="145"/>
      <c r="N115" s="339"/>
      <c r="O115" s="254"/>
      <c r="P115" s="254"/>
      <c r="Q115" s="254"/>
      <c r="R115" s="223"/>
      <c r="S115" s="43"/>
    </row>
    <row r="116" spans="1:19" ht="15" customHeight="1">
      <c r="A116" s="1"/>
      <c r="B116" s="104" t="s">
        <v>85</v>
      </c>
      <c r="C116" s="13"/>
      <c r="D116" s="44" t="s">
        <v>326</v>
      </c>
      <c r="E116" s="29"/>
      <c r="F116" s="72"/>
      <c r="G116" s="38" t="s">
        <v>72</v>
      </c>
      <c r="H116" s="146"/>
      <c r="I116" s="146"/>
      <c r="J116" s="146">
        <f t="shared" si="8"/>
        <v>0</v>
      </c>
      <c r="K116" s="147"/>
      <c r="L116" s="135"/>
      <c r="M116" s="145"/>
      <c r="N116" s="339"/>
      <c r="O116" s="254">
        <v>0</v>
      </c>
      <c r="P116" s="254">
        <v>0</v>
      </c>
      <c r="Q116" s="254">
        <f t="shared" si="9"/>
        <v>0</v>
      </c>
      <c r="R116" s="223">
        <f t="shared" si="10"/>
        <v>0</v>
      </c>
      <c r="S116" s="43"/>
    </row>
    <row r="117" spans="1:19" ht="15" customHeight="1">
      <c r="A117" s="1"/>
      <c r="B117" s="104" t="s">
        <v>86</v>
      </c>
      <c r="C117" s="13"/>
      <c r="D117" s="44" t="s">
        <v>327</v>
      </c>
      <c r="E117" s="29"/>
      <c r="F117" s="72"/>
      <c r="G117" s="38" t="s">
        <v>72</v>
      </c>
      <c r="H117" s="146"/>
      <c r="I117" s="146"/>
      <c r="J117" s="146">
        <f t="shared" si="8"/>
        <v>0</v>
      </c>
      <c r="K117" s="147"/>
      <c r="L117" s="135"/>
      <c r="M117" s="145"/>
      <c r="N117" s="339"/>
      <c r="O117" s="254">
        <v>0</v>
      </c>
      <c r="P117" s="254">
        <v>0</v>
      </c>
      <c r="Q117" s="254">
        <f t="shared" si="9"/>
        <v>0</v>
      </c>
      <c r="R117" s="223">
        <f t="shared" si="10"/>
        <v>0</v>
      </c>
      <c r="S117" s="43"/>
    </row>
    <row r="118" spans="1:19" ht="15" customHeight="1">
      <c r="A118" s="1"/>
      <c r="B118" s="104" t="s">
        <v>87</v>
      </c>
      <c r="C118" s="13"/>
      <c r="D118" s="48" t="s">
        <v>328</v>
      </c>
      <c r="E118" s="39"/>
      <c r="F118" s="72"/>
      <c r="G118" s="38" t="s">
        <v>72</v>
      </c>
      <c r="H118" s="146"/>
      <c r="I118" s="146"/>
      <c r="J118" s="146">
        <f t="shared" si="8"/>
        <v>0</v>
      </c>
      <c r="K118" s="147"/>
      <c r="L118" s="135"/>
      <c r="M118" s="145"/>
      <c r="N118" s="339"/>
      <c r="O118" s="254">
        <v>0</v>
      </c>
      <c r="P118" s="254">
        <v>0</v>
      </c>
      <c r="Q118" s="254">
        <f t="shared" si="9"/>
        <v>0</v>
      </c>
      <c r="R118" s="223">
        <f t="shared" si="10"/>
        <v>0</v>
      </c>
      <c r="S118" s="43"/>
    </row>
    <row r="119" spans="1:19" ht="15" customHeight="1">
      <c r="A119" s="1"/>
      <c r="B119" s="104" t="s">
        <v>88</v>
      </c>
      <c r="C119" s="13"/>
      <c r="D119" s="44" t="s">
        <v>329</v>
      </c>
      <c r="E119" s="29"/>
      <c r="F119" s="72"/>
      <c r="G119" s="38" t="s">
        <v>108</v>
      </c>
      <c r="H119" s="146"/>
      <c r="I119" s="146"/>
      <c r="J119" s="146">
        <f t="shared" si="8"/>
        <v>0</v>
      </c>
      <c r="K119" s="147"/>
      <c r="L119" s="135"/>
      <c r="M119" s="145"/>
      <c r="N119" s="339"/>
      <c r="O119" s="254">
        <v>0</v>
      </c>
      <c r="P119" s="254">
        <v>0</v>
      </c>
      <c r="Q119" s="254">
        <f t="shared" si="9"/>
        <v>0</v>
      </c>
      <c r="R119" s="223">
        <f t="shared" si="10"/>
        <v>0</v>
      </c>
      <c r="S119" s="43"/>
    </row>
    <row r="120" spans="1:19" ht="15" customHeight="1">
      <c r="A120" s="1"/>
      <c r="B120" s="104" t="s">
        <v>89</v>
      </c>
      <c r="C120" s="13"/>
      <c r="D120" s="48" t="s">
        <v>330</v>
      </c>
      <c r="E120" s="39"/>
      <c r="F120" s="72"/>
      <c r="G120" s="38" t="s">
        <v>11</v>
      </c>
      <c r="H120" s="146"/>
      <c r="I120" s="146"/>
      <c r="J120" s="146">
        <f t="shared" si="8"/>
        <v>0</v>
      </c>
      <c r="K120" s="147"/>
      <c r="L120" s="135"/>
      <c r="M120" s="145"/>
      <c r="N120" s="339"/>
      <c r="O120" s="254">
        <v>0</v>
      </c>
      <c r="P120" s="254">
        <v>0</v>
      </c>
      <c r="Q120" s="254">
        <f t="shared" si="9"/>
        <v>0</v>
      </c>
      <c r="R120" s="223">
        <f t="shared" si="10"/>
        <v>0</v>
      </c>
      <c r="S120" s="43"/>
    </row>
    <row r="121" spans="1:19" ht="15" customHeight="1">
      <c r="A121" s="1"/>
      <c r="B121" s="104" t="s">
        <v>90</v>
      </c>
      <c r="C121" s="13"/>
      <c r="D121" s="48" t="s">
        <v>321</v>
      </c>
      <c r="E121" s="39"/>
      <c r="F121" s="77"/>
      <c r="G121" s="38" t="s">
        <v>11</v>
      </c>
      <c r="H121" s="144"/>
      <c r="I121" s="144"/>
      <c r="J121" s="146">
        <f t="shared" si="8"/>
        <v>0</v>
      </c>
      <c r="K121" s="147"/>
      <c r="L121" s="135"/>
      <c r="M121" s="145"/>
      <c r="N121" s="339"/>
      <c r="O121" s="254">
        <v>0</v>
      </c>
      <c r="P121" s="254">
        <v>0</v>
      </c>
      <c r="Q121" s="254">
        <f t="shared" si="9"/>
        <v>0</v>
      </c>
      <c r="R121" s="223">
        <f t="shared" si="10"/>
        <v>0</v>
      </c>
      <c r="S121" s="43"/>
    </row>
    <row r="122" spans="1:19" ht="15" customHeight="1">
      <c r="A122" s="1"/>
      <c r="B122" s="104" t="s">
        <v>140</v>
      </c>
      <c r="C122" s="109" t="s">
        <v>331</v>
      </c>
      <c r="D122" s="48"/>
      <c r="E122" s="39"/>
      <c r="F122" s="77"/>
      <c r="G122" s="38"/>
      <c r="H122" s="144"/>
      <c r="I122" s="144"/>
      <c r="J122" s="144"/>
      <c r="K122" s="147"/>
      <c r="L122" s="135"/>
      <c r="M122" s="145"/>
      <c r="N122" s="339"/>
      <c r="O122" s="254"/>
      <c r="P122" s="254"/>
      <c r="Q122" s="254"/>
      <c r="R122" s="223"/>
      <c r="S122" s="43"/>
    </row>
    <row r="123" spans="1:19" ht="15" customHeight="1">
      <c r="A123" s="1"/>
      <c r="B123" s="104" t="s">
        <v>332</v>
      </c>
      <c r="C123" s="13"/>
      <c r="D123" s="48" t="s">
        <v>334</v>
      </c>
      <c r="E123" s="39"/>
      <c r="F123" s="77"/>
      <c r="G123" s="38" t="s">
        <v>14</v>
      </c>
      <c r="H123" s="144"/>
      <c r="I123" s="144"/>
      <c r="J123" s="144">
        <f t="shared" si="8"/>
        <v>0</v>
      </c>
      <c r="K123" s="147"/>
      <c r="L123" s="135"/>
      <c r="M123" s="145"/>
      <c r="N123" s="339"/>
      <c r="O123" s="254">
        <v>0</v>
      </c>
      <c r="P123" s="254">
        <v>0</v>
      </c>
      <c r="Q123" s="254">
        <f t="shared" si="9"/>
        <v>0</v>
      </c>
      <c r="R123" s="223">
        <f t="shared" si="10"/>
        <v>0</v>
      </c>
      <c r="S123" s="43"/>
    </row>
    <row r="124" spans="1:19" ht="15" customHeight="1">
      <c r="A124" s="1"/>
      <c r="B124" s="104" t="s">
        <v>333</v>
      </c>
      <c r="C124" s="13"/>
      <c r="D124" s="48" t="s">
        <v>335</v>
      </c>
      <c r="E124" s="39"/>
      <c r="F124" s="77"/>
      <c r="G124" s="38" t="s">
        <v>14</v>
      </c>
      <c r="H124" s="144"/>
      <c r="I124" s="144"/>
      <c r="J124" s="144">
        <f t="shared" si="8"/>
        <v>0</v>
      </c>
      <c r="K124" s="147"/>
      <c r="L124" s="135"/>
      <c r="M124" s="145"/>
      <c r="N124" s="339"/>
      <c r="O124" s="254">
        <v>0</v>
      </c>
      <c r="P124" s="254">
        <v>0</v>
      </c>
      <c r="Q124" s="254">
        <f t="shared" si="9"/>
        <v>0</v>
      </c>
      <c r="R124" s="223">
        <f t="shared" si="10"/>
        <v>0</v>
      </c>
      <c r="S124" s="43"/>
    </row>
    <row r="125" spans="1:19" ht="15" customHeight="1">
      <c r="A125" s="1"/>
      <c r="B125" s="104" t="s">
        <v>337</v>
      </c>
      <c r="C125" s="13"/>
      <c r="D125" s="48" t="s">
        <v>336</v>
      </c>
      <c r="E125" s="39"/>
      <c r="F125" s="77"/>
      <c r="G125" s="38" t="s">
        <v>108</v>
      </c>
      <c r="H125" s="144"/>
      <c r="I125" s="144"/>
      <c r="J125" s="144">
        <f t="shared" si="8"/>
        <v>0</v>
      </c>
      <c r="K125" s="143"/>
      <c r="L125" s="135"/>
      <c r="M125" s="145"/>
      <c r="N125" s="339"/>
      <c r="O125" s="254">
        <v>0</v>
      </c>
      <c r="P125" s="254">
        <v>0</v>
      </c>
      <c r="Q125" s="254">
        <f t="shared" si="9"/>
        <v>0</v>
      </c>
      <c r="R125" s="223">
        <f t="shared" si="10"/>
        <v>0</v>
      </c>
      <c r="S125" s="43"/>
    </row>
    <row r="126" spans="1:19" ht="15" customHeight="1">
      <c r="A126" s="1"/>
      <c r="B126" s="97" t="s">
        <v>143</v>
      </c>
      <c r="C126" s="384" t="s">
        <v>39</v>
      </c>
      <c r="D126" s="385"/>
      <c r="E126" s="350"/>
      <c r="F126" s="101"/>
      <c r="G126" s="101"/>
      <c r="H126" s="140"/>
      <c r="I126" s="140"/>
      <c r="J126" s="140"/>
      <c r="K126" s="141">
        <f>SUM(J127:J135)</f>
        <v>0</v>
      </c>
      <c r="L126" s="135"/>
      <c r="M126" s="142">
        <f>SUM(M127:M135)</f>
        <v>0</v>
      </c>
      <c r="N126" s="342"/>
      <c r="O126" s="224"/>
      <c r="P126" s="225"/>
      <c r="Q126" s="225"/>
      <c r="R126" s="225"/>
      <c r="S126" s="226">
        <f>SUM(R127:R135)</f>
        <v>0</v>
      </c>
    </row>
    <row r="127" spans="1:19" ht="15" customHeight="1">
      <c r="A127" s="1"/>
      <c r="B127" s="104" t="s">
        <v>144</v>
      </c>
      <c r="C127" s="13"/>
      <c r="D127" s="48" t="s">
        <v>227</v>
      </c>
      <c r="E127" s="63"/>
      <c r="F127" s="75"/>
      <c r="G127" s="68" t="s">
        <v>11</v>
      </c>
      <c r="H127" s="143"/>
      <c r="I127" s="143"/>
      <c r="J127" s="143">
        <f>SUM(H127*I127)</f>
        <v>0</v>
      </c>
      <c r="K127" s="144"/>
      <c r="L127" s="135"/>
      <c r="M127" s="145"/>
      <c r="N127" s="339"/>
      <c r="O127" s="254">
        <v>0</v>
      </c>
      <c r="P127" s="254">
        <v>0</v>
      </c>
      <c r="Q127" s="254">
        <f aca="true" t="shared" si="11" ref="Q127:Q135">+O127+P127</f>
        <v>0</v>
      </c>
      <c r="R127" s="223">
        <f t="shared" si="10"/>
        <v>0</v>
      </c>
      <c r="S127" s="223"/>
    </row>
    <row r="128" spans="1:19" ht="15" customHeight="1">
      <c r="A128" s="1"/>
      <c r="B128" s="104" t="s">
        <v>145</v>
      </c>
      <c r="C128" s="204" t="s">
        <v>92</v>
      </c>
      <c r="D128" s="48"/>
      <c r="E128" s="63"/>
      <c r="F128" s="72"/>
      <c r="G128" s="38"/>
      <c r="H128" s="146"/>
      <c r="I128" s="146"/>
      <c r="J128" s="143"/>
      <c r="K128" s="147"/>
      <c r="L128" s="135"/>
      <c r="M128" s="145"/>
      <c r="N128" s="339"/>
      <c r="O128" s="254"/>
      <c r="P128" s="254"/>
      <c r="Q128" s="254"/>
      <c r="R128" s="223"/>
      <c r="S128" s="43"/>
    </row>
    <row r="129" spans="1:19" ht="15" customHeight="1">
      <c r="A129" s="1"/>
      <c r="B129" s="104" t="s">
        <v>338</v>
      </c>
      <c r="C129" s="13"/>
      <c r="D129" s="48" t="s">
        <v>228</v>
      </c>
      <c r="E129" s="63"/>
      <c r="F129" s="72"/>
      <c r="G129" s="38" t="s">
        <v>11</v>
      </c>
      <c r="H129" s="146"/>
      <c r="I129" s="146"/>
      <c r="J129" s="143">
        <f>SUM(H129*I129)</f>
        <v>0</v>
      </c>
      <c r="K129" s="147"/>
      <c r="L129" s="135"/>
      <c r="M129" s="145"/>
      <c r="N129" s="339"/>
      <c r="O129" s="254">
        <v>0</v>
      </c>
      <c r="P129" s="254">
        <v>0</v>
      </c>
      <c r="Q129" s="254">
        <f t="shared" si="11"/>
        <v>0</v>
      </c>
      <c r="R129" s="223">
        <f t="shared" si="10"/>
        <v>0</v>
      </c>
      <c r="S129" s="43"/>
    </row>
    <row r="130" spans="1:19" ht="15" customHeight="1">
      <c r="A130" s="1"/>
      <c r="B130" s="104" t="s">
        <v>339</v>
      </c>
      <c r="C130" s="13"/>
      <c r="D130" s="48" t="s">
        <v>229</v>
      </c>
      <c r="E130" s="63"/>
      <c r="F130" s="72"/>
      <c r="G130" s="38" t="s">
        <v>14</v>
      </c>
      <c r="H130" s="146"/>
      <c r="I130" s="146"/>
      <c r="J130" s="143">
        <f>SUM(H130*I130)</f>
        <v>0</v>
      </c>
      <c r="K130" s="147"/>
      <c r="L130" s="135"/>
      <c r="M130" s="145"/>
      <c r="N130" s="339"/>
      <c r="O130" s="254">
        <v>0</v>
      </c>
      <c r="P130" s="254">
        <v>0</v>
      </c>
      <c r="Q130" s="254">
        <f t="shared" si="11"/>
        <v>0</v>
      </c>
      <c r="R130" s="223">
        <f t="shared" si="10"/>
        <v>0</v>
      </c>
      <c r="S130" s="43"/>
    </row>
    <row r="131" spans="1:19" ht="15" customHeight="1">
      <c r="A131" s="1"/>
      <c r="B131" s="104" t="s">
        <v>146</v>
      </c>
      <c r="C131" s="204" t="s">
        <v>231</v>
      </c>
      <c r="D131" s="48"/>
      <c r="E131" s="63"/>
      <c r="F131" s="72"/>
      <c r="G131" s="38"/>
      <c r="H131" s="146"/>
      <c r="I131" s="146"/>
      <c r="J131" s="143"/>
      <c r="K131" s="147"/>
      <c r="L131" s="135"/>
      <c r="M131" s="145"/>
      <c r="N131" s="339"/>
      <c r="O131" s="254"/>
      <c r="P131" s="254"/>
      <c r="Q131" s="254"/>
      <c r="R131" s="223"/>
      <c r="S131" s="43"/>
    </row>
    <row r="132" spans="1:19" ht="15" customHeight="1">
      <c r="A132" s="1"/>
      <c r="B132" s="104" t="s">
        <v>340</v>
      </c>
      <c r="C132" s="13"/>
      <c r="D132" s="48" t="s">
        <v>234</v>
      </c>
      <c r="E132" s="63"/>
      <c r="F132" s="72"/>
      <c r="G132" s="38" t="s">
        <v>11</v>
      </c>
      <c r="H132" s="146"/>
      <c r="I132" s="146"/>
      <c r="J132" s="143">
        <f>SUM(H132*I132)</f>
        <v>0</v>
      </c>
      <c r="K132" s="147"/>
      <c r="L132" s="135"/>
      <c r="M132" s="145"/>
      <c r="N132" s="339"/>
      <c r="O132" s="254">
        <v>0</v>
      </c>
      <c r="P132" s="254">
        <v>0</v>
      </c>
      <c r="Q132" s="254">
        <f t="shared" si="11"/>
        <v>0</v>
      </c>
      <c r="R132" s="223">
        <f t="shared" si="10"/>
        <v>0</v>
      </c>
      <c r="S132" s="43"/>
    </row>
    <row r="133" spans="1:19" ht="15" customHeight="1">
      <c r="A133" s="1"/>
      <c r="B133" s="104" t="s">
        <v>341</v>
      </c>
      <c r="C133" s="13"/>
      <c r="D133" s="48" t="s">
        <v>235</v>
      </c>
      <c r="E133" s="63"/>
      <c r="F133" s="72"/>
      <c r="G133" s="38" t="s">
        <v>11</v>
      </c>
      <c r="H133" s="146"/>
      <c r="I133" s="146"/>
      <c r="J133" s="143">
        <f>SUM(H133*I133)</f>
        <v>0</v>
      </c>
      <c r="K133" s="147"/>
      <c r="L133" s="135"/>
      <c r="M133" s="145"/>
      <c r="N133" s="339"/>
      <c r="O133" s="254">
        <v>0</v>
      </c>
      <c r="P133" s="254">
        <v>0</v>
      </c>
      <c r="Q133" s="254">
        <f t="shared" si="11"/>
        <v>0</v>
      </c>
      <c r="R133" s="223">
        <f t="shared" si="10"/>
        <v>0</v>
      </c>
      <c r="S133" s="43"/>
    </row>
    <row r="134" spans="1:19" ht="15" customHeight="1">
      <c r="A134" s="1"/>
      <c r="B134" s="104" t="s">
        <v>342</v>
      </c>
      <c r="C134" s="13"/>
      <c r="D134" s="48" t="s">
        <v>236</v>
      </c>
      <c r="E134" s="63"/>
      <c r="F134" s="72"/>
      <c r="G134" s="38" t="s">
        <v>11</v>
      </c>
      <c r="H134" s="146"/>
      <c r="I134" s="146"/>
      <c r="J134" s="143">
        <f>SUM(H134*I134)</f>
        <v>0</v>
      </c>
      <c r="K134" s="147"/>
      <c r="L134" s="135"/>
      <c r="M134" s="145"/>
      <c r="N134" s="339"/>
      <c r="O134" s="254">
        <v>0</v>
      </c>
      <c r="P134" s="254">
        <v>0</v>
      </c>
      <c r="Q134" s="254">
        <f t="shared" si="11"/>
        <v>0</v>
      </c>
      <c r="R134" s="223">
        <f t="shared" si="10"/>
        <v>0</v>
      </c>
      <c r="S134" s="227"/>
    </row>
    <row r="135" spans="1:19" ht="15" customHeight="1">
      <c r="A135" s="1"/>
      <c r="B135" s="104" t="s">
        <v>147</v>
      </c>
      <c r="C135" s="351"/>
      <c r="D135" s="48" t="s">
        <v>237</v>
      </c>
      <c r="E135" s="63"/>
      <c r="F135" s="72"/>
      <c r="G135" s="38" t="s">
        <v>11</v>
      </c>
      <c r="H135" s="146"/>
      <c r="I135" s="146"/>
      <c r="J135" s="143">
        <f>SUM(H135*I135)</f>
        <v>0</v>
      </c>
      <c r="K135" s="143"/>
      <c r="L135" s="135"/>
      <c r="M135" s="145"/>
      <c r="N135" s="339"/>
      <c r="O135" s="254">
        <v>0</v>
      </c>
      <c r="P135" s="254">
        <v>0</v>
      </c>
      <c r="Q135" s="254">
        <f t="shared" si="11"/>
        <v>0</v>
      </c>
      <c r="R135" s="223">
        <f t="shared" si="10"/>
        <v>0</v>
      </c>
      <c r="S135" s="227"/>
    </row>
    <row r="136" spans="1:19" ht="15" customHeight="1">
      <c r="A136" s="1"/>
      <c r="B136" s="97" t="s">
        <v>148</v>
      </c>
      <c r="C136" s="99" t="s">
        <v>40</v>
      </c>
      <c r="D136" s="100"/>
      <c r="E136" s="119">
        <f>+$D$22</f>
        <v>0</v>
      </c>
      <c r="F136" s="120"/>
      <c r="G136" s="120"/>
      <c r="H136" s="150"/>
      <c r="I136" s="150"/>
      <c r="J136" s="150"/>
      <c r="K136" s="141">
        <f>SUM(J137:J151)</f>
        <v>0</v>
      </c>
      <c r="L136" s="135"/>
      <c r="M136" s="142">
        <f>SUM(M137:M151)</f>
        <v>0</v>
      </c>
      <c r="N136" s="342"/>
      <c r="O136" s="224"/>
      <c r="P136" s="225"/>
      <c r="Q136" s="225"/>
      <c r="R136" s="225"/>
      <c r="S136" s="226">
        <f>SUM(R137:R151)</f>
        <v>0</v>
      </c>
    </row>
    <row r="137" spans="1:19" ht="15" customHeight="1">
      <c r="A137" s="1"/>
      <c r="B137" s="104" t="s">
        <v>149</v>
      </c>
      <c r="C137" s="25" t="s">
        <v>56</v>
      </c>
      <c r="D137" s="78" t="s">
        <v>115</v>
      </c>
      <c r="E137" s="48"/>
      <c r="F137" s="33"/>
      <c r="G137" s="33"/>
      <c r="H137" s="148"/>
      <c r="I137" s="148"/>
      <c r="J137" s="149"/>
      <c r="K137" s="289"/>
      <c r="L137" s="135"/>
      <c r="M137" s="145"/>
      <c r="N137" s="339"/>
      <c r="O137" s="254"/>
      <c r="P137" s="254"/>
      <c r="Q137" s="254"/>
      <c r="R137" s="223"/>
      <c r="S137" s="43"/>
    </row>
    <row r="138" spans="1:19" ht="15" customHeight="1">
      <c r="A138" s="1"/>
      <c r="B138" s="104" t="s">
        <v>283</v>
      </c>
      <c r="C138" s="18"/>
      <c r="D138" s="39" t="s">
        <v>110</v>
      </c>
      <c r="E138" s="42"/>
      <c r="F138" s="30"/>
      <c r="G138" s="30" t="s">
        <v>14</v>
      </c>
      <c r="H138" s="143"/>
      <c r="I138" s="143"/>
      <c r="J138" s="143">
        <f aca="true" t="shared" si="12" ref="J138:J151">SUM(H138*I138)</f>
        <v>0</v>
      </c>
      <c r="K138" s="147"/>
      <c r="L138" s="135"/>
      <c r="M138" s="145"/>
      <c r="N138" s="339"/>
      <c r="O138" s="254">
        <v>0</v>
      </c>
      <c r="P138" s="254">
        <v>0</v>
      </c>
      <c r="Q138" s="254">
        <f>+O138+P138</f>
        <v>0</v>
      </c>
      <c r="R138" s="223">
        <f>P138*J138</f>
        <v>0</v>
      </c>
      <c r="S138" s="43"/>
    </row>
    <row r="139" spans="1:19" ht="15" customHeight="1">
      <c r="A139" s="1"/>
      <c r="B139" s="104" t="s">
        <v>150</v>
      </c>
      <c r="C139" s="58" t="s">
        <v>66</v>
      </c>
      <c r="D139" s="42" t="s">
        <v>115</v>
      </c>
      <c r="E139" s="39"/>
      <c r="F139" s="28"/>
      <c r="G139" s="28"/>
      <c r="H139" s="146"/>
      <c r="I139" s="146"/>
      <c r="J139" s="146"/>
      <c r="K139" s="147"/>
      <c r="L139" s="135"/>
      <c r="M139" s="145"/>
      <c r="N139" s="339"/>
      <c r="O139" s="254"/>
      <c r="P139" s="254"/>
      <c r="Q139" s="254"/>
      <c r="R139" s="223"/>
      <c r="S139" s="43"/>
    </row>
    <row r="140" spans="1:19" ht="15" customHeight="1">
      <c r="A140" s="1"/>
      <c r="B140" s="104" t="s">
        <v>230</v>
      </c>
      <c r="C140" s="25"/>
      <c r="D140" s="39" t="s">
        <v>91</v>
      </c>
      <c r="E140" s="39"/>
      <c r="F140" s="28"/>
      <c r="G140" s="28" t="s">
        <v>14</v>
      </c>
      <c r="H140" s="146"/>
      <c r="I140" s="146"/>
      <c r="J140" s="146">
        <f t="shared" si="12"/>
        <v>0</v>
      </c>
      <c r="K140" s="147"/>
      <c r="L140" s="135"/>
      <c r="M140" s="145"/>
      <c r="N140" s="339"/>
      <c r="O140" s="254">
        <v>0</v>
      </c>
      <c r="P140" s="254">
        <v>0</v>
      </c>
      <c r="Q140" s="254">
        <f aca="true" t="shared" si="13" ref="Q140:Q151">+O140+P140</f>
        <v>0</v>
      </c>
      <c r="R140" s="223">
        <f>P140*J140</f>
        <v>0</v>
      </c>
      <c r="S140" s="43"/>
    </row>
    <row r="141" spans="1:19" ht="15" customHeight="1">
      <c r="A141" s="1"/>
      <c r="B141" s="104" t="s">
        <v>151</v>
      </c>
      <c r="C141" s="58" t="s">
        <v>219</v>
      </c>
      <c r="D141" s="78" t="s">
        <v>115</v>
      </c>
      <c r="E141" s="48"/>
      <c r="F141" s="33"/>
      <c r="G141" s="33"/>
      <c r="H141" s="148"/>
      <c r="I141" s="148"/>
      <c r="J141" s="149"/>
      <c r="K141" s="152"/>
      <c r="L141" s="135"/>
      <c r="M141" s="145"/>
      <c r="N141" s="339"/>
      <c r="O141" s="254"/>
      <c r="P141" s="254"/>
      <c r="Q141" s="254"/>
      <c r="R141" s="223"/>
      <c r="S141" s="43"/>
    </row>
    <row r="142" spans="1:19" ht="15" customHeight="1">
      <c r="A142" s="1"/>
      <c r="B142" s="104" t="s">
        <v>232</v>
      </c>
      <c r="C142" s="18"/>
      <c r="D142" s="63" t="s">
        <v>238</v>
      </c>
      <c r="E142" s="42"/>
      <c r="F142" s="30"/>
      <c r="G142" s="30" t="s">
        <v>14</v>
      </c>
      <c r="H142" s="143"/>
      <c r="I142" s="143"/>
      <c r="J142" s="143">
        <f t="shared" si="12"/>
        <v>0</v>
      </c>
      <c r="K142" s="147"/>
      <c r="L142" s="135"/>
      <c r="M142" s="145"/>
      <c r="N142" s="339"/>
      <c r="O142" s="254">
        <v>0</v>
      </c>
      <c r="P142" s="254">
        <v>0</v>
      </c>
      <c r="Q142" s="254">
        <f t="shared" si="13"/>
        <v>0</v>
      </c>
      <c r="R142" s="223">
        <f aca="true" t="shared" si="14" ref="R142:R151">P142*J142</f>
        <v>0</v>
      </c>
      <c r="S142" s="43"/>
    </row>
    <row r="143" spans="1:19" ht="15" customHeight="1">
      <c r="A143" s="1"/>
      <c r="B143" s="104" t="s">
        <v>233</v>
      </c>
      <c r="C143" s="18"/>
      <c r="D143" s="63" t="s">
        <v>239</v>
      </c>
      <c r="E143" s="57"/>
      <c r="F143" s="34"/>
      <c r="G143" s="34" t="s">
        <v>14</v>
      </c>
      <c r="H143" s="144"/>
      <c r="I143" s="144"/>
      <c r="J143" s="143">
        <f t="shared" si="12"/>
        <v>0</v>
      </c>
      <c r="K143" s="147"/>
      <c r="L143" s="135"/>
      <c r="M143" s="145"/>
      <c r="N143" s="339"/>
      <c r="O143" s="254">
        <v>0</v>
      </c>
      <c r="P143" s="254">
        <v>0</v>
      </c>
      <c r="Q143" s="254">
        <f t="shared" si="13"/>
        <v>0</v>
      </c>
      <c r="R143" s="223">
        <f t="shared" si="14"/>
        <v>0</v>
      </c>
      <c r="S143" s="43"/>
    </row>
    <row r="144" spans="1:19" ht="15" customHeight="1">
      <c r="A144" s="1"/>
      <c r="B144" s="104" t="s">
        <v>208</v>
      </c>
      <c r="C144" s="58" t="s">
        <v>65</v>
      </c>
      <c r="D144" s="78" t="s">
        <v>115</v>
      </c>
      <c r="E144" s="48"/>
      <c r="F144" s="33"/>
      <c r="G144" s="33"/>
      <c r="H144" s="148"/>
      <c r="I144" s="148"/>
      <c r="J144" s="149"/>
      <c r="K144" s="152"/>
      <c r="L144" s="135"/>
      <c r="M144" s="145"/>
      <c r="N144" s="339"/>
      <c r="O144" s="254"/>
      <c r="P144" s="254"/>
      <c r="Q144" s="254"/>
      <c r="R144" s="223"/>
      <c r="S144" s="43"/>
    </row>
    <row r="145" spans="1:19" ht="15" customHeight="1">
      <c r="A145" s="1"/>
      <c r="B145" s="104" t="s">
        <v>343</v>
      </c>
      <c r="C145" s="10"/>
      <c r="D145" s="63" t="s">
        <v>109</v>
      </c>
      <c r="E145" s="42"/>
      <c r="F145" s="30"/>
      <c r="G145" s="30" t="s">
        <v>14</v>
      </c>
      <c r="H145" s="143"/>
      <c r="I145" s="143"/>
      <c r="J145" s="143">
        <f t="shared" si="12"/>
        <v>0</v>
      </c>
      <c r="K145" s="147"/>
      <c r="L145" s="135"/>
      <c r="M145" s="145"/>
      <c r="N145" s="339"/>
      <c r="O145" s="254">
        <v>0</v>
      </c>
      <c r="P145" s="254">
        <v>0</v>
      </c>
      <c r="Q145" s="254">
        <f>+O145+P145</f>
        <v>0</v>
      </c>
      <c r="R145" s="223">
        <f t="shared" si="14"/>
        <v>0</v>
      </c>
      <c r="S145" s="43"/>
    </row>
    <row r="146" spans="1:19" ht="15" customHeight="1">
      <c r="A146" s="1"/>
      <c r="B146" s="104" t="s">
        <v>344</v>
      </c>
      <c r="C146" s="10"/>
      <c r="D146" s="63" t="s">
        <v>240</v>
      </c>
      <c r="E146" s="42"/>
      <c r="F146" s="30"/>
      <c r="G146" s="30" t="s">
        <v>14</v>
      </c>
      <c r="H146" s="143"/>
      <c r="I146" s="143"/>
      <c r="J146" s="143">
        <f t="shared" si="12"/>
        <v>0</v>
      </c>
      <c r="K146" s="147"/>
      <c r="L146" s="135"/>
      <c r="M146" s="145"/>
      <c r="N146" s="339"/>
      <c r="O146" s="254">
        <v>0</v>
      </c>
      <c r="P146" s="254">
        <v>0</v>
      </c>
      <c r="Q146" s="254">
        <f t="shared" si="13"/>
        <v>0</v>
      </c>
      <c r="R146" s="223">
        <f t="shared" si="14"/>
        <v>0</v>
      </c>
      <c r="S146" s="43"/>
    </row>
    <row r="147" spans="1:19" ht="15" customHeight="1">
      <c r="A147" s="1"/>
      <c r="B147" s="104" t="s">
        <v>345</v>
      </c>
      <c r="C147" s="10"/>
      <c r="D147" s="63" t="s">
        <v>241</v>
      </c>
      <c r="E147" s="42"/>
      <c r="F147" s="30"/>
      <c r="G147" s="30" t="s">
        <v>14</v>
      </c>
      <c r="H147" s="143"/>
      <c r="I147" s="143"/>
      <c r="J147" s="143">
        <f t="shared" si="12"/>
        <v>0</v>
      </c>
      <c r="K147" s="147"/>
      <c r="L147" s="135"/>
      <c r="M147" s="145"/>
      <c r="N147" s="339"/>
      <c r="O147" s="254">
        <v>0</v>
      </c>
      <c r="P147" s="254">
        <v>0</v>
      </c>
      <c r="Q147" s="254">
        <f t="shared" si="13"/>
        <v>0</v>
      </c>
      <c r="R147" s="223">
        <f t="shared" si="14"/>
        <v>0</v>
      </c>
      <c r="S147" s="43"/>
    </row>
    <row r="148" spans="1:19" ht="15" customHeight="1">
      <c r="A148" s="1"/>
      <c r="B148" s="104" t="s">
        <v>346</v>
      </c>
      <c r="C148" s="10"/>
      <c r="D148" s="63" t="s">
        <v>242</v>
      </c>
      <c r="E148" s="42"/>
      <c r="F148" s="30"/>
      <c r="G148" s="30" t="s">
        <v>14</v>
      </c>
      <c r="H148" s="143"/>
      <c r="I148" s="143"/>
      <c r="J148" s="143">
        <f t="shared" si="12"/>
        <v>0</v>
      </c>
      <c r="K148" s="147"/>
      <c r="L148" s="135"/>
      <c r="M148" s="145"/>
      <c r="N148" s="339"/>
      <c r="O148" s="254">
        <v>0</v>
      </c>
      <c r="P148" s="254">
        <v>0</v>
      </c>
      <c r="Q148" s="254">
        <f t="shared" si="13"/>
        <v>0</v>
      </c>
      <c r="R148" s="223">
        <f t="shared" si="14"/>
        <v>0</v>
      </c>
      <c r="S148" s="43"/>
    </row>
    <row r="149" spans="1:19" ht="15" customHeight="1">
      <c r="A149" s="1"/>
      <c r="B149" s="104" t="s">
        <v>347</v>
      </c>
      <c r="C149" s="10"/>
      <c r="D149" s="63" t="s">
        <v>243</v>
      </c>
      <c r="E149" s="42"/>
      <c r="F149" s="30"/>
      <c r="G149" s="30" t="s">
        <v>14</v>
      </c>
      <c r="H149" s="143"/>
      <c r="I149" s="143"/>
      <c r="J149" s="143">
        <f t="shared" si="12"/>
        <v>0</v>
      </c>
      <c r="K149" s="147"/>
      <c r="L149" s="135"/>
      <c r="M149" s="145"/>
      <c r="N149" s="339"/>
      <c r="O149" s="254">
        <v>0</v>
      </c>
      <c r="P149" s="254">
        <v>0</v>
      </c>
      <c r="Q149" s="254">
        <f t="shared" si="13"/>
        <v>0</v>
      </c>
      <c r="R149" s="223">
        <f t="shared" si="14"/>
        <v>0</v>
      </c>
      <c r="S149" s="43"/>
    </row>
    <row r="150" spans="1:19" ht="15" customHeight="1">
      <c r="A150" s="1"/>
      <c r="B150" s="104" t="s">
        <v>348</v>
      </c>
      <c r="C150" s="10"/>
      <c r="D150" s="63" t="s">
        <v>244</v>
      </c>
      <c r="E150" s="42"/>
      <c r="F150" s="30"/>
      <c r="G150" s="30" t="s">
        <v>14</v>
      </c>
      <c r="H150" s="143"/>
      <c r="I150" s="143"/>
      <c r="J150" s="143">
        <f t="shared" si="12"/>
        <v>0</v>
      </c>
      <c r="K150" s="147"/>
      <c r="L150" s="135"/>
      <c r="M150" s="145"/>
      <c r="N150" s="339"/>
      <c r="O150" s="254">
        <v>0</v>
      </c>
      <c r="P150" s="254">
        <v>0</v>
      </c>
      <c r="Q150" s="254">
        <f t="shared" si="13"/>
        <v>0</v>
      </c>
      <c r="R150" s="223">
        <f t="shared" si="14"/>
        <v>0</v>
      </c>
      <c r="S150" s="43"/>
    </row>
    <row r="151" spans="2:19" ht="15" customHeight="1">
      <c r="B151" s="104" t="s">
        <v>349</v>
      </c>
      <c r="C151" s="10"/>
      <c r="D151" s="63" t="s">
        <v>245</v>
      </c>
      <c r="E151" s="42"/>
      <c r="F151" s="30"/>
      <c r="G151" s="30" t="s">
        <v>14</v>
      </c>
      <c r="H151" s="143"/>
      <c r="I151" s="143"/>
      <c r="J151" s="143">
        <f t="shared" si="12"/>
        <v>0</v>
      </c>
      <c r="K151" s="147"/>
      <c r="L151" s="135"/>
      <c r="M151" s="145"/>
      <c r="N151" s="339"/>
      <c r="O151" s="254">
        <v>0</v>
      </c>
      <c r="P151" s="254">
        <v>0</v>
      </c>
      <c r="Q151" s="254">
        <f t="shared" si="13"/>
        <v>0</v>
      </c>
      <c r="R151" s="223">
        <f t="shared" si="14"/>
        <v>0</v>
      </c>
      <c r="S151" s="43"/>
    </row>
    <row r="152" spans="1:19" ht="15" customHeight="1">
      <c r="A152" s="1"/>
      <c r="B152" s="97" t="s">
        <v>152</v>
      </c>
      <c r="C152" s="99" t="s">
        <v>116</v>
      </c>
      <c r="D152" s="100"/>
      <c r="E152" s="119" t="str">
        <f>+$D$20</f>
        <v>SUBRUBROS</v>
      </c>
      <c r="F152" s="120"/>
      <c r="G152" s="120"/>
      <c r="H152" s="150"/>
      <c r="I152" s="150"/>
      <c r="J152" s="150"/>
      <c r="K152" s="141">
        <f>SUM(J153:J156)</f>
        <v>0</v>
      </c>
      <c r="L152" s="135"/>
      <c r="M152" s="142">
        <f>SUM(M153:M156)</f>
        <v>0</v>
      </c>
      <c r="N152" s="342"/>
      <c r="O152" s="224"/>
      <c r="P152" s="225"/>
      <c r="Q152" s="225"/>
      <c r="R152" s="225"/>
      <c r="S152" s="226">
        <f>SUM(R153:R156)</f>
        <v>0</v>
      </c>
    </row>
    <row r="153" spans="1:19" ht="15" customHeight="1">
      <c r="A153" s="1"/>
      <c r="B153" s="104" t="s">
        <v>153</v>
      </c>
      <c r="C153" s="13"/>
      <c r="D153" s="78" t="s">
        <v>112</v>
      </c>
      <c r="E153" s="44"/>
      <c r="F153" s="33"/>
      <c r="G153" s="33"/>
      <c r="H153" s="148"/>
      <c r="I153" s="148"/>
      <c r="J153" s="149"/>
      <c r="K153" s="152"/>
      <c r="L153" s="135"/>
      <c r="M153" s="145"/>
      <c r="N153" s="339"/>
      <c r="O153" s="254"/>
      <c r="P153" s="254"/>
      <c r="Q153" s="254"/>
      <c r="R153" s="223"/>
      <c r="S153" s="223"/>
    </row>
    <row r="154" spans="1:19" ht="15" customHeight="1">
      <c r="A154" s="1"/>
      <c r="B154" s="104" t="s">
        <v>98</v>
      </c>
      <c r="C154" s="13"/>
      <c r="D154" s="39" t="s">
        <v>111</v>
      </c>
      <c r="E154" s="31"/>
      <c r="F154" s="30"/>
      <c r="G154" s="30" t="s">
        <v>14</v>
      </c>
      <c r="H154" s="143"/>
      <c r="I154" s="143"/>
      <c r="J154" s="143">
        <f>SUM(H154*I154)</f>
        <v>0</v>
      </c>
      <c r="K154" s="147"/>
      <c r="L154" s="135"/>
      <c r="M154" s="145"/>
      <c r="N154" s="339"/>
      <c r="O154" s="254">
        <v>0</v>
      </c>
      <c r="P154" s="254">
        <v>0</v>
      </c>
      <c r="Q154" s="254">
        <f>+O154+P154</f>
        <v>0</v>
      </c>
      <c r="R154" s="223">
        <f>P154*J154</f>
        <v>0</v>
      </c>
      <c r="S154" s="43"/>
    </row>
    <row r="155" spans="1:19" ht="15" customHeight="1">
      <c r="A155" s="1"/>
      <c r="B155" s="104" t="s">
        <v>99</v>
      </c>
      <c r="C155" s="13"/>
      <c r="D155" s="39" t="s">
        <v>246</v>
      </c>
      <c r="E155" s="35"/>
      <c r="F155" s="34"/>
      <c r="G155" s="28"/>
      <c r="H155" s="146"/>
      <c r="I155" s="146"/>
      <c r="J155" s="146"/>
      <c r="K155" s="147"/>
      <c r="L155" s="135"/>
      <c r="M155" s="145"/>
      <c r="N155" s="339"/>
      <c r="O155" s="254"/>
      <c r="P155" s="254"/>
      <c r="Q155" s="254"/>
      <c r="R155" s="223"/>
      <c r="S155" s="43"/>
    </row>
    <row r="156" spans="1:19" ht="15" customHeight="1">
      <c r="A156" s="1"/>
      <c r="B156" s="104" t="s">
        <v>206</v>
      </c>
      <c r="C156" s="13"/>
      <c r="D156" s="29" t="s">
        <v>247</v>
      </c>
      <c r="E156" s="29"/>
      <c r="F156" s="28"/>
      <c r="G156" s="28" t="s">
        <v>14</v>
      </c>
      <c r="H156" s="146"/>
      <c r="I156" s="146"/>
      <c r="J156" s="146">
        <f>SUM(H156*I156)</f>
        <v>0</v>
      </c>
      <c r="K156" s="147"/>
      <c r="L156" s="135"/>
      <c r="M156" s="145"/>
      <c r="N156" s="339"/>
      <c r="O156" s="254">
        <v>0</v>
      </c>
      <c r="P156" s="254">
        <v>0</v>
      </c>
      <c r="Q156" s="254">
        <f>+O156+P156</f>
        <v>0</v>
      </c>
      <c r="R156" s="223">
        <f>P156*J156</f>
        <v>0</v>
      </c>
      <c r="S156" s="43"/>
    </row>
    <row r="157" spans="1:19" ht="15" customHeight="1">
      <c r="A157" s="1"/>
      <c r="B157" s="97" t="s">
        <v>155</v>
      </c>
      <c r="C157" s="349" t="s">
        <v>117</v>
      </c>
      <c r="D157" s="100"/>
      <c r="E157" s="119" t="str">
        <f>+$D$20</f>
        <v>SUBRUBROS</v>
      </c>
      <c r="F157" s="120"/>
      <c r="G157" s="120"/>
      <c r="H157" s="150"/>
      <c r="I157" s="150"/>
      <c r="J157" s="150"/>
      <c r="K157" s="141">
        <f>SUM(J158:J181)</f>
        <v>0</v>
      </c>
      <c r="L157" s="135"/>
      <c r="M157" s="142">
        <f>SUM(M158:M181)</f>
        <v>0</v>
      </c>
      <c r="N157" s="342"/>
      <c r="O157" s="224"/>
      <c r="P157" s="225"/>
      <c r="Q157" s="225"/>
      <c r="R157" s="225"/>
      <c r="S157" s="226">
        <f>SUM(R158:R181)</f>
        <v>0</v>
      </c>
    </row>
    <row r="158" spans="1:19" ht="15" customHeight="1">
      <c r="A158" s="1"/>
      <c r="B158" s="104" t="s">
        <v>156</v>
      </c>
      <c r="C158" s="13"/>
      <c r="D158" s="78" t="s">
        <v>112</v>
      </c>
      <c r="E158" s="44"/>
      <c r="F158" s="33"/>
      <c r="G158" s="33"/>
      <c r="H158" s="148"/>
      <c r="I158" s="148"/>
      <c r="J158" s="149"/>
      <c r="K158" s="289"/>
      <c r="L158" s="135"/>
      <c r="M158" s="145"/>
      <c r="N158" s="339"/>
      <c r="O158" s="254"/>
      <c r="P158" s="254"/>
      <c r="Q158" s="254"/>
      <c r="R158" s="223"/>
      <c r="S158" s="223"/>
    </row>
    <row r="159" spans="1:19" ht="15" customHeight="1">
      <c r="A159" s="1"/>
      <c r="B159" s="104" t="s">
        <v>68</v>
      </c>
      <c r="C159" s="13"/>
      <c r="D159" s="39" t="s">
        <v>101</v>
      </c>
      <c r="E159" s="42"/>
      <c r="F159" s="30"/>
      <c r="G159" s="68" t="s">
        <v>14</v>
      </c>
      <c r="H159" s="143"/>
      <c r="I159" s="143"/>
      <c r="J159" s="143">
        <f>SUM(H159*I159)</f>
        <v>0</v>
      </c>
      <c r="K159" s="147"/>
      <c r="L159" s="135"/>
      <c r="M159" s="145"/>
      <c r="N159" s="339"/>
      <c r="O159" s="254">
        <v>0</v>
      </c>
      <c r="P159" s="254">
        <v>0</v>
      </c>
      <c r="Q159" s="254">
        <f>+O159+P159</f>
        <v>0</v>
      </c>
      <c r="R159" s="223">
        <f>P159*J159</f>
        <v>0</v>
      </c>
      <c r="S159" s="43"/>
    </row>
    <row r="160" spans="1:19" ht="15" customHeight="1">
      <c r="A160" s="1"/>
      <c r="B160" s="104" t="s">
        <v>404</v>
      </c>
      <c r="C160" s="13"/>
      <c r="D160" s="48" t="s">
        <v>405</v>
      </c>
      <c r="E160" s="42"/>
      <c r="F160" s="30"/>
      <c r="G160" s="68" t="s">
        <v>14</v>
      </c>
      <c r="H160" s="143"/>
      <c r="I160" s="143"/>
      <c r="J160" s="143">
        <f>SUM(H160*I160)</f>
        <v>0</v>
      </c>
      <c r="K160" s="147"/>
      <c r="L160" s="135"/>
      <c r="M160" s="145"/>
      <c r="N160" s="339"/>
      <c r="O160" s="254">
        <v>0</v>
      </c>
      <c r="P160" s="254">
        <v>0</v>
      </c>
      <c r="Q160" s="254">
        <f>+O160+P160</f>
        <v>0</v>
      </c>
      <c r="R160" s="223">
        <f>P160*J160</f>
        <v>0</v>
      </c>
      <c r="S160" s="43"/>
    </row>
    <row r="161" spans="2:19" ht="15" customHeight="1">
      <c r="B161" s="104" t="s">
        <v>157</v>
      </c>
      <c r="C161" s="366" t="s">
        <v>364</v>
      </c>
      <c r="D161" s="48" t="s">
        <v>113</v>
      </c>
      <c r="E161" s="39"/>
      <c r="F161" s="28"/>
      <c r="G161" s="38"/>
      <c r="H161" s="146"/>
      <c r="I161" s="146"/>
      <c r="J161" s="149"/>
      <c r="K161" s="147"/>
      <c r="L161" s="135"/>
      <c r="M161" s="145"/>
      <c r="N161" s="339"/>
      <c r="O161" s="254"/>
      <c r="P161" s="254"/>
      <c r="Q161" s="254"/>
      <c r="R161" s="223"/>
      <c r="S161" s="43"/>
    </row>
    <row r="162" spans="2:19" ht="15" customHeight="1">
      <c r="B162" s="104" t="s">
        <v>67</v>
      </c>
      <c r="C162" s="367"/>
      <c r="D162" s="106" t="s">
        <v>365</v>
      </c>
      <c r="E162" s="39"/>
      <c r="F162" s="28"/>
      <c r="G162" s="38" t="s">
        <v>14</v>
      </c>
      <c r="H162" s="146"/>
      <c r="I162" s="146"/>
      <c r="J162" s="154">
        <f>SUM(H162*I162)</f>
        <v>0</v>
      </c>
      <c r="K162" s="147"/>
      <c r="L162" s="135"/>
      <c r="M162" s="145"/>
      <c r="N162" s="339"/>
      <c r="O162" s="254">
        <v>0</v>
      </c>
      <c r="P162" s="254">
        <v>0</v>
      </c>
      <c r="Q162" s="254">
        <f aca="true" t="shared" si="15" ref="Q162:Q181">+O162+P162</f>
        <v>0</v>
      </c>
      <c r="R162" s="223">
        <f aca="true" t="shared" si="16" ref="R162:R181">P162*J162</f>
        <v>0</v>
      </c>
      <c r="S162" s="43"/>
    </row>
    <row r="163" spans="2:19" ht="15" customHeight="1">
      <c r="B163" s="104" t="s">
        <v>382</v>
      </c>
      <c r="C163" s="367"/>
      <c r="D163" s="106" t="s">
        <v>385</v>
      </c>
      <c r="E163" s="39"/>
      <c r="F163" s="28"/>
      <c r="G163" s="38" t="s">
        <v>14</v>
      </c>
      <c r="H163" s="146"/>
      <c r="I163" s="146"/>
      <c r="J163" s="154">
        <f aca="true" t="shared" si="17" ref="J163:J181">SUM(H163*I163)</f>
        <v>0</v>
      </c>
      <c r="K163" s="147"/>
      <c r="L163" s="135"/>
      <c r="M163" s="145"/>
      <c r="N163" s="339"/>
      <c r="O163" s="254">
        <v>0</v>
      </c>
      <c r="P163" s="254">
        <v>0</v>
      </c>
      <c r="Q163" s="254">
        <f t="shared" si="15"/>
        <v>0</v>
      </c>
      <c r="R163" s="223">
        <f t="shared" si="16"/>
        <v>0</v>
      </c>
      <c r="S163" s="43"/>
    </row>
    <row r="164" spans="2:19" ht="15" customHeight="1">
      <c r="B164" s="104" t="s">
        <v>366</v>
      </c>
      <c r="C164" s="367"/>
      <c r="D164" s="106" t="s">
        <v>386</v>
      </c>
      <c r="E164" s="39"/>
      <c r="F164" s="28"/>
      <c r="G164" s="38" t="s">
        <v>14</v>
      </c>
      <c r="H164" s="146"/>
      <c r="I164" s="146"/>
      <c r="J164" s="154">
        <f t="shared" si="17"/>
        <v>0</v>
      </c>
      <c r="K164" s="147"/>
      <c r="L164" s="135"/>
      <c r="M164" s="145"/>
      <c r="N164" s="339"/>
      <c r="O164" s="254">
        <v>0</v>
      </c>
      <c r="P164" s="254">
        <v>0</v>
      </c>
      <c r="Q164" s="254">
        <f t="shared" si="15"/>
        <v>0</v>
      </c>
      <c r="R164" s="223">
        <f t="shared" si="16"/>
        <v>0</v>
      </c>
      <c r="S164" s="43"/>
    </row>
    <row r="165" spans="2:19" ht="15" customHeight="1">
      <c r="B165" s="104" t="s">
        <v>367</v>
      </c>
      <c r="C165" s="367"/>
      <c r="D165" s="106" t="s">
        <v>387</v>
      </c>
      <c r="E165" s="39"/>
      <c r="F165" s="28"/>
      <c r="G165" s="38" t="s">
        <v>14</v>
      </c>
      <c r="H165" s="146"/>
      <c r="I165" s="146"/>
      <c r="J165" s="154">
        <f t="shared" si="17"/>
        <v>0</v>
      </c>
      <c r="K165" s="147"/>
      <c r="L165" s="135"/>
      <c r="M165" s="145"/>
      <c r="N165" s="339"/>
      <c r="O165" s="254">
        <v>0</v>
      </c>
      <c r="P165" s="254">
        <v>0</v>
      </c>
      <c r="Q165" s="254">
        <f t="shared" si="15"/>
        <v>0</v>
      </c>
      <c r="R165" s="223">
        <f t="shared" si="16"/>
        <v>0</v>
      </c>
      <c r="S165" s="43"/>
    </row>
    <row r="166" spans="2:19" ht="15" customHeight="1">
      <c r="B166" s="104" t="s">
        <v>368</v>
      </c>
      <c r="C166" s="367"/>
      <c r="D166" s="106" t="s">
        <v>388</v>
      </c>
      <c r="E166" s="39"/>
      <c r="F166" s="28"/>
      <c r="G166" s="38" t="s">
        <v>14</v>
      </c>
      <c r="H166" s="146"/>
      <c r="I166" s="146"/>
      <c r="J166" s="154">
        <f t="shared" si="17"/>
        <v>0</v>
      </c>
      <c r="K166" s="147"/>
      <c r="L166" s="135"/>
      <c r="M166" s="145"/>
      <c r="N166" s="339"/>
      <c r="O166" s="254">
        <v>0</v>
      </c>
      <c r="P166" s="254">
        <v>0</v>
      </c>
      <c r="Q166" s="254">
        <f t="shared" si="15"/>
        <v>0</v>
      </c>
      <c r="R166" s="223">
        <f t="shared" si="16"/>
        <v>0</v>
      </c>
      <c r="S166" s="43"/>
    </row>
    <row r="167" spans="2:19" ht="15" customHeight="1">
      <c r="B167" s="104" t="s">
        <v>369</v>
      </c>
      <c r="C167" s="367"/>
      <c r="D167" s="106" t="s">
        <v>389</v>
      </c>
      <c r="E167" s="39"/>
      <c r="F167" s="28"/>
      <c r="G167" s="38" t="s">
        <v>14</v>
      </c>
      <c r="H167" s="146"/>
      <c r="I167" s="146"/>
      <c r="J167" s="154">
        <f t="shared" si="17"/>
        <v>0</v>
      </c>
      <c r="K167" s="147"/>
      <c r="L167" s="135"/>
      <c r="M167" s="145"/>
      <c r="N167" s="339"/>
      <c r="O167" s="254">
        <v>0</v>
      </c>
      <c r="P167" s="254">
        <v>0</v>
      </c>
      <c r="Q167" s="254">
        <f t="shared" si="15"/>
        <v>0</v>
      </c>
      <c r="R167" s="223">
        <f t="shared" si="16"/>
        <v>0</v>
      </c>
      <c r="S167" s="43"/>
    </row>
    <row r="168" spans="2:19" ht="15" customHeight="1">
      <c r="B168" s="104" t="s">
        <v>370</v>
      </c>
      <c r="C168" s="367"/>
      <c r="D168" s="106" t="s">
        <v>390</v>
      </c>
      <c r="E168" s="39"/>
      <c r="F168" s="28"/>
      <c r="G168" s="38" t="s">
        <v>14</v>
      </c>
      <c r="H168" s="146"/>
      <c r="I168" s="146"/>
      <c r="J168" s="154">
        <f t="shared" si="17"/>
        <v>0</v>
      </c>
      <c r="K168" s="147"/>
      <c r="L168" s="135"/>
      <c r="M168" s="145"/>
      <c r="N168" s="339"/>
      <c r="O168" s="254">
        <v>0</v>
      </c>
      <c r="P168" s="254">
        <v>0</v>
      </c>
      <c r="Q168" s="254">
        <f t="shared" si="15"/>
        <v>0</v>
      </c>
      <c r="R168" s="223">
        <f t="shared" si="16"/>
        <v>0</v>
      </c>
      <c r="S168" s="43"/>
    </row>
    <row r="169" spans="2:19" ht="15" customHeight="1">
      <c r="B169" s="104" t="s">
        <v>371</v>
      </c>
      <c r="C169" s="367"/>
      <c r="D169" s="106" t="s">
        <v>391</v>
      </c>
      <c r="E169" s="39"/>
      <c r="F169" s="28"/>
      <c r="G169" s="38" t="s">
        <v>14</v>
      </c>
      <c r="H169" s="146"/>
      <c r="I169" s="146"/>
      <c r="J169" s="154">
        <f t="shared" si="17"/>
        <v>0</v>
      </c>
      <c r="K169" s="147"/>
      <c r="L169" s="135"/>
      <c r="M169" s="145"/>
      <c r="N169" s="339"/>
      <c r="O169" s="254">
        <v>0</v>
      </c>
      <c r="P169" s="254">
        <v>0</v>
      </c>
      <c r="Q169" s="254">
        <f t="shared" si="15"/>
        <v>0</v>
      </c>
      <c r="R169" s="223">
        <f t="shared" si="16"/>
        <v>0</v>
      </c>
      <c r="S169" s="43"/>
    </row>
    <row r="170" spans="2:19" ht="15" customHeight="1">
      <c r="B170" s="104" t="s">
        <v>372</v>
      </c>
      <c r="C170" s="367"/>
      <c r="D170" s="106" t="s">
        <v>392</v>
      </c>
      <c r="E170" s="39"/>
      <c r="F170" s="28"/>
      <c r="G170" s="38" t="s">
        <v>14</v>
      </c>
      <c r="H170" s="146"/>
      <c r="I170" s="146"/>
      <c r="J170" s="154">
        <f t="shared" si="17"/>
        <v>0</v>
      </c>
      <c r="K170" s="147"/>
      <c r="L170" s="135"/>
      <c r="M170" s="145"/>
      <c r="N170" s="339"/>
      <c r="O170" s="254">
        <v>0</v>
      </c>
      <c r="P170" s="254">
        <v>0</v>
      </c>
      <c r="Q170" s="254">
        <f t="shared" si="15"/>
        <v>0</v>
      </c>
      <c r="R170" s="223">
        <f t="shared" si="16"/>
        <v>0</v>
      </c>
      <c r="S170" s="43"/>
    </row>
    <row r="171" spans="2:19" ht="15" customHeight="1">
      <c r="B171" s="104" t="s">
        <v>373</v>
      </c>
      <c r="C171" s="367"/>
      <c r="D171" s="106" t="s">
        <v>393</v>
      </c>
      <c r="E171" s="39"/>
      <c r="F171" s="28"/>
      <c r="G171" s="38" t="s">
        <v>14</v>
      </c>
      <c r="H171" s="146"/>
      <c r="I171" s="146"/>
      <c r="J171" s="154">
        <f t="shared" si="17"/>
        <v>0</v>
      </c>
      <c r="K171" s="147"/>
      <c r="L171" s="135"/>
      <c r="M171" s="145"/>
      <c r="N171" s="339"/>
      <c r="O171" s="254">
        <v>0</v>
      </c>
      <c r="P171" s="254">
        <v>0</v>
      </c>
      <c r="Q171" s="254">
        <f t="shared" si="15"/>
        <v>0</v>
      </c>
      <c r="R171" s="223">
        <f t="shared" si="16"/>
        <v>0</v>
      </c>
      <c r="S171" s="43"/>
    </row>
    <row r="172" spans="2:19" ht="15" customHeight="1">
      <c r="B172" s="104" t="s">
        <v>374</v>
      </c>
      <c r="C172" s="367"/>
      <c r="D172" s="106" t="s">
        <v>394</v>
      </c>
      <c r="E172" s="39"/>
      <c r="F172" s="28"/>
      <c r="G172" s="38" t="s">
        <v>14</v>
      </c>
      <c r="H172" s="146"/>
      <c r="I172" s="146"/>
      <c r="J172" s="154">
        <f t="shared" si="17"/>
        <v>0</v>
      </c>
      <c r="K172" s="147"/>
      <c r="L172" s="135"/>
      <c r="M172" s="145"/>
      <c r="N172" s="339"/>
      <c r="O172" s="254">
        <v>0</v>
      </c>
      <c r="P172" s="254">
        <v>0</v>
      </c>
      <c r="Q172" s="254">
        <f t="shared" si="15"/>
        <v>0</v>
      </c>
      <c r="R172" s="223">
        <f t="shared" si="16"/>
        <v>0</v>
      </c>
      <c r="S172" s="43"/>
    </row>
    <row r="173" spans="2:19" ht="15" customHeight="1">
      <c r="B173" s="104" t="s">
        <v>375</v>
      </c>
      <c r="C173" s="367"/>
      <c r="D173" s="106" t="s">
        <v>395</v>
      </c>
      <c r="E173" s="39"/>
      <c r="F173" s="28"/>
      <c r="G173" s="38" t="s">
        <v>14</v>
      </c>
      <c r="H173" s="146"/>
      <c r="I173" s="146"/>
      <c r="J173" s="154">
        <f t="shared" si="17"/>
        <v>0</v>
      </c>
      <c r="K173" s="147"/>
      <c r="L173" s="135"/>
      <c r="M173" s="145"/>
      <c r="N173" s="339"/>
      <c r="O173" s="254">
        <v>0</v>
      </c>
      <c r="P173" s="254">
        <v>0</v>
      </c>
      <c r="Q173" s="254">
        <f t="shared" si="15"/>
        <v>0</v>
      </c>
      <c r="R173" s="223">
        <f t="shared" si="16"/>
        <v>0</v>
      </c>
      <c r="S173" s="43"/>
    </row>
    <row r="174" spans="2:19" ht="15" customHeight="1">
      <c r="B174" s="104" t="s">
        <v>376</v>
      </c>
      <c r="C174" s="367"/>
      <c r="D174" s="106" t="s">
        <v>396</v>
      </c>
      <c r="E174" s="39"/>
      <c r="F174" s="28"/>
      <c r="G174" s="38" t="s">
        <v>14</v>
      </c>
      <c r="H174" s="146"/>
      <c r="I174" s="146"/>
      <c r="J174" s="154">
        <f t="shared" si="17"/>
        <v>0</v>
      </c>
      <c r="K174" s="147"/>
      <c r="L174" s="135"/>
      <c r="M174" s="145"/>
      <c r="N174" s="339"/>
      <c r="O174" s="254">
        <v>0</v>
      </c>
      <c r="P174" s="254">
        <v>0</v>
      </c>
      <c r="Q174" s="254">
        <f t="shared" si="15"/>
        <v>0</v>
      </c>
      <c r="R174" s="223">
        <f t="shared" si="16"/>
        <v>0</v>
      </c>
      <c r="S174" s="43"/>
    </row>
    <row r="175" spans="2:19" ht="15" customHeight="1">
      <c r="B175" s="104" t="s">
        <v>377</v>
      </c>
      <c r="C175" s="367"/>
      <c r="D175" s="106" t="s">
        <v>397</v>
      </c>
      <c r="E175" s="39"/>
      <c r="F175" s="28"/>
      <c r="G175" s="38" t="s">
        <v>14</v>
      </c>
      <c r="H175" s="146"/>
      <c r="I175" s="146"/>
      <c r="J175" s="154">
        <f t="shared" si="17"/>
        <v>0</v>
      </c>
      <c r="K175" s="147"/>
      <c r="L175" s="135"/>
      <c r="M175" s="145"/>
      <c r="N175" s="339"/>
      <c r="O175" s="254">
        <v>0</v>
      </c>
      <c r="P175" s="254">
        <v>0</v>
      </c>
      <c r="Q175" s="254">
        <f t="shared" si="15"/>
        <v>0</v>
      </c>
      <c r="R175" s="223">
        <f t="shared" si="16"/>
        <v>0</v>
      </c>
      <c r="S175" s="43"/>
    </row>
    <row r="176" spans="2:19" ht="15" customHeight="1">
      <c r="B176" s="104" t="s">
        <v>378</v>
      </c>
      <c r="C176" s="367"/>
      <c r="D176" s="106" t="s">
        <v>398</v>
      </c>
      <c r="E176" s="39"/>
      <c r="F176" s="28"/>
      <c r="G176" s="38" t="s">
        <v>14</v>
      </c>
      <c r="H176" s="146"/>
      <c r="I176" s="146"/>
      <c r="J176" s="154">
        <f t="shared" si="17"/>
        <v>0</v>
      </c>
      <c r="K176" s="147"/>
      <c r="L176" s="135"/>
      <c r="M176" s="145"/>
      <c r="N176" s="339"/>
      <c r="O176" s="254">
        <v>0</v>
      </c>
      <c r="P176" s="254">
        <v>0</v>
      </c>
      <c r="Q176" s="254">
        <f t="shared" si="15"/>
        <v>0</v>
      </c>
      <c r="R176" s="223">
        <f t="shared" si="16"/>
        <v>0</v>
      </c>
      <c r="S176" s="43"/>
    </row>
    <row r="177" spans="2:19" ht="15" customHeight="1">
      <c r="B177" s="104" t="s">
        <v>379</v>
      </c>
      <c r="C177" s="367"/>
      <c r="D177" s="106" t="s">
        <v>399</v>
      </c>
      <c r="E177" s="39"/>
      <c r="F177" s="28"/>
      <c r="G177" s="38" t="s">
        <v>14</v>
      </c>
      <c r="H177" s="146"/>
      <c r="I177" s="146"/>
      <c r="J177" s="154">
        <f t="shared" si="17"/>
        <v>0</v>
      </c>
      <c r="K177" s="147"/>
      <c r="L177" s="135"/>
      <c r="M177" s="145"/>
      <c r="N177" s="339"/>
      <c r="O177" s="254">
        <v>0</v>
      </c>
      <c r="P177" s="254">
        <v>0</v>
      </c>
      <c r="Q177" s="254">
        <f t="shared" si="15"/>
        <v>0</v>
      </c>
      <c r="R177" s="223">
        <f t="shared" si="16"/>
        <v>0</v>
      </c>
      <c r="S177" s="43"/>
    </row>
    <row r="178" spans="2:19" ht="15" customHeight="1">
      <c r="B178" s="104" t="s">
        <v>380</v>
      </c>
      <c r="C178" s="367"/>
      <c r="D178" s="106" t="s">
        <v>400</v>
      </c>
      <c r="E178" s="39"/>
      <c r="F178" s="28"/>
      <c r="G178" s="38" t="s">
        <v>14</v>
      </c>
      <c r="H178" s="146"/>
      <c r="I178" s="146"/>
      <c r="J178" s="154">
        <f t="shared" si="17"/>
        <v>0</v>
      </c>
      <c r="K178" s="147"/>
      <c r="L178" s="135"/>
      <c r="M178" s="145"/>
      <c r="N178" s="339"/>
      <c r="O178" s="254">
        <v>0</v>
      </c>
      <c r="P178" s="254">
        <v>0</v>
      </c>
      <c r="Q178" s="254">
        <f t="shared" si="15"/>
        <v>0</v>
      </c>
      <c r="R178" s="223">
        <f t="shared" si="16"/>
        <v>0</v>
      </c>
      <c r="S178" s="43"/>
    </row>
    <row r="179" spans="2:19" ht="15" customHeight="1">
      <c r="B179" s="104" t="s">
        <v>381</v>
      </c>
      <c r="C179" s="367"/>
      <c r="D179" s="106" t="s">
        <v>401</v>
      </c>
      <c r="E179" s="39"/>
      <c r="F179" s="28"/>
      <c r="G179" s="38" t="s">
        <v>14</v>
      </c>
      <c r="H179" s="146"/>
      <c r="I179" s="146"/>
      <c r="J179" s="154">
        <f t="shared" si="17"/>
        <v>0</v>
      </c>
      <c r="K179" s="147"/>
      <c r="L179" s="135"/>
      <c r="M179" s="145"/>
      <c r="N179" s="339"/>
      <c r="O179" s="254">
        <v>0</v>
      </c>
      <c r="P179" s="254">
        <v>0</v>
      </c>
      <c r="Q179" s="254">
        <f t="shared" si="15"/>
        <v>0</v>
      </c>
      <c r="R179" s="223">
        <f t="shared" si="16"/>
        <v>0</v>
      </c>
      <c r="S179" s="43"/>
    </row>
    <row r="180" spans="2:19" ht="15" customHeight="1">
      <c r="B180" s="104" t="s">
        <v>383</v>
      </c>
      <c r="C180" s="367"/>
      <c r="D180" s="106" t="s">
        <v>402</v>
      </c>
      <c r="E180" s="39"/>
      <c r="F180" s="28"/>
      <c r="G180" s="38" t="s">
        <v>14</v>
      </c>
      <c r="H180" s="146"/>
      <c r="I180" s="146"/>
      <c r="J180" s="154">
        <f t="shared" si="17"/>
        <v>0</v>
      </c>
      <c r="K180" s="147"/>
      <c r="L180" s="135"/>
      <c r="M180" s="145"/>
      <c r="N180" s="339"/>
      <c r="O180" s="254">
        <v>0</v>
      </c>
      <c r="P180" s="254">
        <v>0</v>
      </c>
      <c r="Q180" s="254">
        <f t="shared" si="15"/>
        <v>0</v>
      </c>
      <c r="R180" s="223">
        <f t="shared" si="16"/>
        <v>0</v>
      </c>
      <c r="S180" s="43"/>
    </row>
    <row r="181" spans="2:19" ht="15" customHeight="1">
      <c r="B181" s="104" t="s">
        <v>384</v>
      </c>
      <c r="C181" s="368"/>
      <c r="D181" s="106" t="s">
        <v>403</v>
      </c>
      <c r="E181" s="39"/>
      <c r="F181" s="28"/>
      <c r="G181" s="38" t="s">
        <v>14</v>
      </c>
      <c r="H181" s="146"/>
      <c r="I181" s="146"/>
      <c r="J181" s="154">
        <f t="shared" si="17"/>
        <v>0</v>
      </c>
      <c r="K181" s="147"/>
      <c r="L181" s="135"/>
      <c r="M181" s="145"/>
      <c r="N181" s="339"/>
      <c r="O181" s="254">
        <v>0</v>
      </c>
      <c r="P181" s="254">
        <v>0</v>
      </c>
      <c r="Q181" s="254">
        <f t="shared" si="15"/>
        <v>0</v>
      </c>
      <c r="R181" s="223">
        <f t="shared" si="16"/>
        <v>0</v>
      </c>
      <c r="S181" s="43"/>
    </row>
    <row r="182" spans="1:19" ht="15" customHeight="1">
      <c r="A182" s="1"/>
      <c r="B182" s="122" t="s">
        <v>158</v>
      </c>
      <c r="C182" s="349" t="s">
        <v>118</v>
      </c>
      <c r="D182" s="100"/>
      <c r="E182" s="119" t="str">
        <f>+$D$20</f>
        <v>SUBRUBROS</v>
      </c>
      <c r="F182" s="120"/>
      <c r="G182" s="120"/>
      <c r="H182" s="150"/>
      <c r="I182" s="150"/>
      <c r="J182" s="150"/>
      <c r="K182" s="141">
        <f>SUM(J183:J185)</f>
        <v>0</v>
      </c>
      <c r="L182" s="135"/>
      <c r="M182" s="142">
        <f>SUM(M183:M185)</f>
        <v>0</v>
      </c>
      <c r="N182" s="342"/>
      <c r="O182" s="224"/>
      <c r="P182" s="225"/>
      <c r="Q182" s="225"/>
      <c r="R182" s="225"/>
      <c r="S182" s="226">
        <f>SUM(R183:R185)</f>
        <v>0</v>
      </c>
    </row>
    <row r="183" spans="1:19" ht="15" customHeight="1">
      <c r="A183" s="1"/>
      <c r="B183" s="104" t="s">
        <v>159</v>
      </c>
      <c r="C183" s="10"/>
      <c r="D183" s="78" t="s">
        <v>112</v>
      </c>
      <c r="E183" s="44"/>
      <c r="F183" s="33"/>
      <c r="G183" s="33"/>
      <c r="H183" s="148"/>
      <c r="I183" s="148"/>
      <c r="J183" s="149"/>
      <c r="K183" s="289"/>
      <c r="L183" s="135"/>
      <c r="M183" s="145"/>
      <c r="N183" s="339"/>
      <c r="O183" s="254"/>
      <c r="P183" s="254"/>
      <c r="Q183" s="254"/>
      <c r="R183" s="223"/>
      <c r="S183" s="223"/>
    </row>
    <row r="184" spans="1:19" ht="15" customHeight="1">
      <c r="A184" s="1"/>
      <c r="B184" s="104" t="s">
        <v>100</v>
      </c>
      <c r="C184" s="13"/>
      <c r="D184" s="39" t="s">
        <v>249</v>
      </c>
      <c r="E184" s="31"/>
      <c r="F184" s="30"/>
      <c r="G184" s="68" t="s">
        <v>14</v>
      </c>
      <c r="H184" s="143"/>
      <c r="I184" s="143"/>
      <c r="J184" s="143">
        <f>SUM(H184*I184)</f>
        <v>0</v>
      </c>
      <c r="K184" s="147"/>
      <c r="L184" s="135"/>
      <c r="M184" s="145"/>
      <c r="N184" s="339"/>
      <c r="O184" s="254">
        <v>0</v>
      </c>
      <c r="P184" s="254">
        <v>0</v>
      </c>
      <c r="Q184" s="254">
        <f>+O184+P184</f>
        <v>0</v>
      </c>
      <c r="R184" s="223">
        <f>P184*J184</f>
        <v>0</v>
      </c>
      <c r="S184" s="43"/>
    </row>
    <row r="185" spans="1:19" ht="15" customHeight="1">
      <c r="A185" s="1"/>
      <c r="B185" s="104" t="s">
        <v>248</v>
      </c>
      <c r="C185" s="13"/>
      <c r="D185" s="39" t="s">
        <v>250</v>
      </c>
      <c r="E185" s="29"/>
      <c r="F185" s="28"/>
      <c r="G185" s="38" t="s">
        <v>14</v>
      </c>
      <c r="H185" s="146"/>
      <c r="I185" s="146"/>
      <c r="J185" s="143">
        <f>SUM(H185*I185)</f>
        <v>0</v>
      </c>
      <c r="K185" s="147"/>
      <c r="L185" s="135"/>
      <c r="M185" s="145"/>
      <c r="N185" s="339"/>
      <c r="O185" s="254">
        <v>0</v>
      </c>
      <c r="P185" s="254">
        <v>0</v>
      </c>
      <c r="Q185" s="254">
        <f>+O185+P185</f>
        <v>0</v>
      </c>
      <c r="R185" s="223">
        <f>P185*J185</f>
        <v>0</v>
      </c>
      <c r="S185" s="43"/>
    </row>
    <row r="186" spans="1:19" ht="15" customHeight="1">
      <c r="A186" s="1"/>
      <c r="B186" s="97" t="s">
        <v>160</v>
      </c>
      <c r="C186" s="99" t="s">
        <v>251</v>
      </c>
      <c r="D186" s="100"/>
      <c r="E186" s="100"/>
      <c r="F186" s="101"/>
      <c r="G186" s="101"/>
      <c r="H186" s="140"/>
      <c r="I186" s="140"/>
      <c r="J186" s="140"/>
      <c r="K186" s="141">
        <f>SUM(J187:J188)</f>
        <v>0</v>
      </c>
      <c r="L186" s="135"/>
      <c r="M186" s="142">
        <f>SUM(M187:M188)</f>
        <v>0</v>
      </c>
      <c r="N186" s="342"/>
      <c r="O186" s="224"/>
      <c r="P186" s="225"/>
      <c r="Q186" s="225"/>
      <c r="R186" s="225"/>
      <c r="S186" s="226">
        <f>SUM(R187:R188)</f>
        <v>0</v>
      </c>
    </row>
    <row r="187" spans="1:19" ht="15" customHeight="1">
      <c r="A187" s="1"/>
      <c r="B187" s="104" t="s">
        <v>161</v>
      </c>
      <c r="C187" s="10"/>
      <c r="D187" s="31" t="s">
        <v>252</v>
      </c>
      <c r="E187" s="31"/>
      <c r="F187" s="30"/>
      <c r="G187" s="30" t="s">
        <v>11</v>
      </c>
      <c r="H187" s="143"/>
      <c r="I187" s="143"/>
      <c r="J187" s="143">
        <f>SUM(H187*I187)</f>
        <v>0</v>
      </c>
      <c r="K187" s="144"/>
      <c r="L187" s="135"/>
      <c r="M187" s="145"/>
      <c r="N187" s="339"/>
      <c r="O187" s="254">
        <v>0</v>
      </c>
      <c r="P187" s="254">
        <v>0</v>
      </c>
      <c r="Q187" s="254">
        <f>+O187+P187</f>
        <v>0</v>
      </c>
      <c r="R187" s="223">
        <f>P187*J187</f>
        <v>0</v>
      </c>
      <c r="S187" s="43"/>
    </row>
    <row r="188" spans="1:19" ht="15" customHeight="1">
      <c r="A188" s="1"/>
      <c r="B188" s="104" t="s">
        <v>162</v>
      </c>
      <c r="C188" s="10"/>
      <c r="D188" s="29" t="s">
        <v>253</v>
      </c>
      <c r="E188" s="29"/>
      <c r="F188" s="28"/>
      <c r="G188" s="28" t="s">
        <v>11</v>
      </c>
      <c r="H188" s="146"/>
      <c r="I188" s="146"/>
      <c r="J188" s="146">
        <f>SUM(H188*I188)</f>
        <v>0</v>
      </c>
      <c r="K188" s="147"/>
      <c r="L188" s="135"/>
      <c r="M188" s="145"/>
      <c r="N188" s="339"/>
      <c r="O188" s="254">
        <v>0</v>
      </c>
      <c r="P188" s="254">
        <v>0</v>
      </c>
      <c r="Q188" s="254">
        <f>+O188+P188</f>
        <v>0</v>
      </c>
      <c r="R188" s="223">
        <f>P188*J188</f>
        <v>0</v>
      </c>
      <c r="S188" s="43"/>
    </row>
    <row r="189" spans="1:19" ht="15" customHeight="1">
      <c r="A189" s="1"/>
      <c r="B189" s="97" t="s">
        <v>180</v>
      </c>
      <c r="C189" s="99" t="s">
        <v>41</v>
      </c>
      <c r="D189" s="100"/>
      <c r="E189" s="100"/>
      <c r="F189" s="101"/>
      <c r="G189" s="101"/>
      <c r="H189" s="140"/>
      <c r="I189" s="140"/>
      <c r="J189" s="140"/>
      <c r="K189" s="141">
        <f>SUM(J190:J199)</f>
        <v>0</v>
      </c>
      <c r="L189" s="135"/>
      <c r="M189" s="142">
        <f>SUM(M190:M199)</f>
        <v>0</v>
      </c>
      <c r="N189" s="342"/>
      <c r="O189" s="224"/>
      <c r="P189" s="225"/>
      <c r="Q189" s="225"/>
      <c r="R189" s="225"/>
      <c r="S189" s="226">
        <f>SUM(R190:R199)</f>
        <v>0</v>
      </c>
    </row>
    <row r="190" spans="1:19" ht="15" customHeight="1">
      <c r="A190" s="1"/>
      <c r="B190" s="104" t="s">
        <v>181</v>
      </c>
      <c r="C190" s="47" t="s">
        <v>93</v>
      </c>
      <c r="D190" s="65"/>
      <c r="E190" s="66"/>
      <c r="F190" s="61"/>
      <c r="G190" s="66"/>
      <c r="H190" s="153"/>
      <c r="I190" s="153"/>
      <c r="J190" s="154"/>
      <c r="K190" s="144"/>
      <c r="L190" s="135"/>
      <c r="M190" s="145"/>
      <c r="N190" s="339"/>
      <c r="O190" s="254"/>
      <c r="P190" s="254"/>
      <c r="Q190" s="254"/>
      <c r="R190" s="223"/>
      <c r="S190" s="223"/>
    </row>
    <row r="191" spans="1:19" ht="15" customHeight="1">
      <c r="A191" s="1"/>
      <c r="B191" s="104" t="s">
        <v>350</v>
      </c>
      <c r="C191" s="25"/>
      <c r="D191" s="64" t="s">
        <v>94</v>
      </c>
      <c r="E191" s="127"/>
      <c r="F191" s="8"/>
      <c r="G191" s="8" t="s">
        <v>16</v>
      </c>
      <c r="H191" s="147"/>
      <c r="I191" s="147"/>
      <c r="J191" s="147">
        <f aca="true" t="shared" si="18" ref="J191:J199">SUM(H191*I191)</f>
        <v>0</v>
      </c>
      <c r="K191" s="147"/>
      <c r="L191" s="135"/>
      <c r="M191" s="145"/>
      <c r="N191" s="339"/>
      <c r="O191" s="254">
        <v>0</v>
      </c>
      <c r="P191" s="254">
        <v>0</v>
      </c>
      <c r="Q191" s="254">
        <f>+O191+P191</f>
        <v>0</v>
      </c>
      <c r="R191" s="223">
        <f>P191*J191</f>
        <v>0</v>
      </c>
      <c r="S191" s="43"/>
    </row>
    <row r="192" spans="1:19" ht="15" customHeight="1">
      <c r="A192" s="1"/>
      <c r="B192" s="104" t="s">
        <v>182</v>
      </c>
      <c r="C192" s="36" t="s">
        <v>220</v>
      </c>
      <c r="D192" s="114"/>
      <c r="E192" s="114"/>
      <c r="F192" s="33"/>
      <c r="G192" s="121"/>
      <c r="H192" s="148"/>
      <c r="I192" s="148"/>
      <c r="J192" s="149"/>
      <c r="K192" s="152"/>
      <c r="L192" s="135"/>
      <c r="M192" s="145"/>
      <c r="N192" s="339"/>
      <c r="O192" s="254"/>
      <c r="P192" s="254"/>
      <c r="Q192" s="254"/>
      <c r="R192" s="223"/>
      <c r="S192" s="43"/>
    </row>
    <row r="193" spans="1:19" ht="15" customHeight="1">
      <c r="A193" s="1"/>
      <c r="B193" s="104" t="s">
        <v>352</v>
      </c>
      <c r="C193" s="10"/>
      <c r="D193" s="39" t="s">
        <v>351</v>
      </c>
      <c r="E193" s="39"/>
      <c r="F193" s="28"/>
      <c r="G193" s="28" t="s">
        <v>16</v>
      </c>
      <c r="H193" s="146"/>
      <c r="I193" s="146"/>
      <c r="J193" s="146">
        <f t="shared" si="18"/>
        <v>0</v>
      </c>
      <c r="K193" s="147"/>
      <c r="L193" s="135"/>
      <c r="M193" s="145"/>
      <c r="N193" s="339"/>
      <c r="O193" s="254">
        <v>0</v>
      </c>
      <c r="P193" s="254">
        <v>0</v>
      </c>
      <c r="Q193" s="254">
        <f>+O193+P193</f>
        <v>0</v>
      </c>
      <c r="R193" s="223">
        <f aca="true" t="shared" si="19" ref="R193:R199">P193*J193</f>
        <v>0</v>
      </c>
      <c r="S193" s="43"/>
    </row>
    <row r="194" spans="1:19" ht="15" customHeight="1">
      <c r="A194" s="1"/>
      <c r="B194" s="104" t="s">
        <v>353</v>
      </c>
      <c r="C194" s="10"/>
      <c r="D194" s="29" t="s">
        <v>42</v>
      </c>
      <c r="E194" s="29"/>
      <c r="F194" s="28"/>
      <c r="G194" s="28" t="s">
        <v>16</v>
      </c>
      <c r="H194" s="146"/>
      <c r="I194" s="146"/>
      <c r="J194" s="146">
        <f t="shared" si="18"/>
        <v>0</v>
      </c>
      <c r="K194" s="147"/>
      <c r="L194" s="135"/>
      <c r="M194" s="145"/>
      <c r="N194" s="339"/>
      <c r="O194" s="254">
        <v>0</v>
      </c>
      <c r="P194" s="254">
        <v>0</v>
      </c>
      <c r="Q194" s="254">
        <f>+O194+P194</f>
        <v>0</v>
      </c>
      <c r="R194" s="223">
        <f t="shared" si="19"/>
        <v>0</v>
      </c>
      <c r="S194" s="43"/>
    </row>
    <row r="195" spans="1:19" ht="15" customHeight="1">
      <c r="A195" s="1"/>
      <c r="B195" s="104" t="s">
        <v>183</v>
      </c>
      <c r="C195" s="204" t="s">
        <v>57</v>
      </c>
      <c r="D195" s="44"/>
      <c r="E195" s="32"/>
      <c r="F195" s="33"/>
      <c r="G195" s="33"/>
      <c r="H195" s="148"/>
      <c r="I195" s="148"/>
      <c r="J195" s="149"/>
      <c r="K195" s="147"/>
      <c r="L195" s="135"/>
      <c r="M195" s="145"/>
      <c r="N195" s="339"/>
      <c r="O195" s="254"/>
      <c r="P195" s="254"/>
      <c r="Q195" s="254"/>
      <c r="R195" s="223"/>
      <c r="S195" s="43"/>
    </row>
    <row r="196" spans="1:19" ht="15" customHeight="1">
      <c r="A196" s="1"/>
      <c r="B196" s="104" t="s">
        <v>356</v>
      </c>
      <c r="C196" s="10"/>
      <c r="D196" s="29" t="s">
        <v>43</v>
      </c>
      <c r="E196" s="29"/>
      <c r="F196" s="28"/>
      <c r="G196" s="28" t="s">
        <v>16</v>
      </c>
      <c r="H196" s="146"/>
      <c r="I196" s="146"/>
      <c r="J196" s="146">
        <f>SUM(H196*I196)</f>
        <v>0</v>
      </c>
      <c r="K196" s="147"/>
      <c r="L196" s="135"/>
      <c r="M196" s="145"/>
      <c r="N196" s="339"/>
      <c r="O196" s="254">
        <v>0</v>
      </c>
      <c r="P196" s="254">
        <v>0</v>
      </c>
      <c r="Q196" s="254">
        <f>+O196+P196</f>
        <v>0</v>
      </c>
      <c r="R196" s="223">
        <f t="shared" si="19"/>
        <v>0</v>
      </c>
      <c r="S196" s="43"/>
    </row>
    <row r="197" spans="1:19" ht="15" customHeight="1">
      <c r="A197" s="1"/>
      <c r="B197" s="104" t="s">
        <v>357</v>
      </c>
      <c r="C197" s="10"/>
      <c r="D197" s="39" t="s">
        <v>354</v>
      </c>
      <c r="E197" s="29"/>
      <c r="F197" s="28"/>
      <c r="G197" s="28" t="s">
        <v>16</v>
      </c>
      <c r="H197" s="146"/>
      <c r="I197" s="146"/>
      <c r="J197" s="146">
        <f>SUM(H197*I197)</f>
        <v>0</v>
      </c>
      <c r="K197" s="147"/>
      <c r="L197" s="135"/>
      <c r="M197" s="145"/>
      <c r="N197" s="339"/>
      <c r="O197" s="254">
        <v>0</v>
      </c>
      <c r="P197" s="254">
        <v>0</v>
      </c>
      <c r="Q197" s="254">
        <f>+O197+P197</f>
        <v>0</v>
      </c>
      <c r="R197" s="223">
        <f t="shared" si="19"/>
        <v>0</v>
      </c>
      <c r="S197" s="43"/>
    </row>
    <row r="198" spans="1:19" ht="15" customHeight="1">
      <c r="A198" s="1"/>
      <c r="B198" s="104" t="s">
        <v>358</v>
      </c>
      <c r="C198" s="10"/>
      <c r="D198" s="39" t="s">
        <v>96</v>
      </c>
      <c r="E198" s="29"/>
      <c r="F198" s="28"/>
      <c r="G198" s="28" t="s">
        <v>16</v>
      </c>
      <c r="H198" s="146"/>
      <c r="I198" s="146"/>
      <c r="J198" s="146">
        <f t="shared" si="18"/>
        <v>0</v>
      </c>
      <c r="K198" s="147"/>
      <c r="L198" s="135"/>
      <c r="M198" s="145"/>
      <c r="N198" s="339"/>
      <c r="O198" s="254">
        <v>0</v>
      </c>
      <c r="P198" s="254">
        <v>0</v>
      </c>
      <c r="Q198" s="254">
        <f>+O198+P198</f>
        <v>0</v>
      </c>
      <c r="R198" s="223">
        <f t="shared" si="19"/>
        <v>0</v>
      </c>
      <c r="S198" s="43"/>
    </row>
    <row r="199" spans="1:19" ht="15" customHeight="1" thickBot="1">
      <c r="A199" s="1"/>
      <c r="B199" s="104" t="s">
        <v>359</v>
      </c>
      <c r="C199" s="10"/>
      <c r="D199" s="39" t="s">
        <v>355</v>
      </c>
      <c r="E199" s="29"/>
      <c r="F199" s="28"/>
      <c r="G199" s="28" t="s">
        <v>16</v>
      </c>
      <c r="H199" s="146"/>
      <c r="I199" s="146"/>
      <c r="J199" s="146">
        <f t="shared" si="18"/>
        <v>0</v>
      </c>
      <c r="K199" s="147"/>
      <c r="L199" s="135"/>
      <c r="M199" s="145"/>
      <c r="N199" s="339"/>
      <c r="O199" s="254">
        <v>0</v>
      </c>
      <c r="P199" s="254">
        <v>0</v>
      </c>
      <c r="Q199" s="254">
        <f>+O199+P199</f>
        <v>0</v>
      </c>
      <c r="R199" s="223">
        <f t="shared" si="19"/>
        <v>0</v>
      </c>
      <c r="S199" s="43"/>
    </row>
    <row r="200" spans="1:19" ht="15" customHeight="1" thickBot="1">
      <c r="A200" s="1"/>
      <c r="B200" s="54" t="s">
        <v>34</v>
      </c>
      <c r="C200" s="112" t="s">
        <v>44</v>
      </c>
      <c r="D200" s="50"/>
      <c r="E200" s="50"/>
      <c r="F200" s="51" t="s">
        <v>8</v>
      </c>
      <c r="G200" s="50"/>
      <c r="H200" s="156"/>
      <c r="I200" s="156"/>
      <c r="J200" s="156"/>
      <c r="K200" s="162">
        <f>SUM(K91:K199)</f>
        <v>0</v>
      </c>
      <c r="L200" s="135"/>
      <c r="M200" s="162">
        <f>SUM(M91:M199)</f>
        <v>0</v>
      </c>
      <c r="N200" s="343"/>
      <c r="O200" s="257"/>
      <c r="P200" s="258"/>
      <c r="Q200" s="258"/>
      <c r="R200" s="258"/>
      <c r="S200" s="259">
        <f>S189+S186+S182+S157+S152+S136+S126+S98+S91</f>
        <v>0</v>
      </c>
    </row>
    <row r="201" spans="1:19" ht="15" customHeight="1" thickBot="1">
      <c r="A201" s="267"/>
      <c r="B201" s="268"/>
      <c r="C201" s="269"/>
      <c r="D201" s="270"/>
      <c r="E201" s="270"/>
      <c r="F201" s="268"/>
      <c r="G201" s="270"/>
      <c r="H201" s="271"/>
      <c r="I201" s="271"/>
      <c r="J201" s="271"/>
      <c r="K201" s="235"/>
      <c r="L201" s="272"/>
      <c r="M201" s="234"/>
      <c r="N201" s="342"/>
      <c r="O201" s="24"/>
      <c r="P201" s="24"/>
      <c r="Q201" s="24"/>
      <c r="R201" s="24"/>
      <c r="S201" s="24"/>
    </row>
    <row r="202" spans="1:19" ht="15" customHeight="1" thickBot="1">
      <c r="A202" s="267"/>
      <c r="B202" s="88" t="s">
        <v>45</v>
      </c>
      <c r="C202" s="91" t="s">
        <v>176</v>
      </c>
      <c r="D202" s="52"/>
      <c r="E202" s="52"/>
      <c r="F202" s="89"/>
      <c r="G202" s="53"/>
      <c r="H202" s="160"/>
      <c r="I202" s="160"/>
      <c r="J202" s="160"/>
      <c r="K202" s="160"/>
      <c r="L202" s="138"/>
      <c r="M202" s="139"/>
      <c r="N202" s="339"/>
      <c r="O202" s="220"/>
      <c r="P202" s="221"/>
      <c r="Q202" s="221"/>
      <c r="R202" s="221"/>
      <c r="S202" s="222"/>
    </row>
    <row r="203" spans="1:19" ht="15" customHeight="1">
      <c r="A203" s="267"/>
      <c r="B203" s="268"/>
      <c r="C203" s="269"/>
      <c r="D203" s="270"/>
      <c r="E203" s="270"/>
      <c r="F203" s="268"/>
      <c r="G203" s="270"/>
      <c r="H203" s="271"/>
      <c r="I203" s="271"/>
      <c r="J203" s="271"/>
      <c r="K203" s="235"/>
      <c r="L203" s="272"/>
      <c r="M203" s="234"/>
      <c r="N203" s="342"/>
      <c r="O203" s="24"/>
      <c r="P203" s="24"/>
      <c r="Q203" s="24"/>
      <c r="R203" s="24"/>
      <c r="S203" s="24"/>
    </row>
    <row r="204" spans="1:19" ht="15" customHeight="1">
      <c r="A204" s="1"/>
      <c r="B204" s="98" t="s">
        <v>46</v>
      </c>
      <c r="C204" s="67"/>
      <c r="D204" s="48"/>
      <c r="E204" s="63"/>
      <c r="F204" s="72"/>
      <c r="G204" s="28"/>
      <c r="H204" s="146"/>
      <c r="I204" s="146"/>
      <c r="J204" s="146">
        <f>SUM(H204*I204)</f>
        <v>0</v>
      </c>
      <c r="K204" s="144"/>
      <c r="L204" s="135"/>
      <c r="M204" s="145"/>
      <c r="N204" s="339"/>
      <c r="O204" s="290">
        <v>0</v>
      </c>
      <c r="P204" s="290">
        <v>0</v>
      </c>
      <c r="Q204" s="290">
        <f>+O204+P204</f>
        <v>0</v>
      </c>
      <c r="R204" s="223">
        <f>P204*J204</f>
        <v>0</v>
      </c>
      <c r="S204" s="43"/>
    </row>
    <row r="205" spans="1:19" ht="15" customHeight="1">
      <c r="A205" s="1"/>
      <c r="B205" s="98" t="s">
        <v>36</v>
      </c>
      <c r="C205" s="13"/>
      <c r="D205" s="48"/>
      <c r="E205" s="63"/>
      <c r="F205" s="72"/>
      <c r="G205" s="28"/>
      <c r="H205" s="146"/>
      <c r="I205" s="146"/>
      <c r="J205" s="146">
        <f>SUM(H205*I205)</f>
        <v>0</v>
      </c>
      <c r="K205" s="147"/>
      <c r="L205" s="135"/>
      <c r="M205" s="145"/>
      <c r="N205" s="339"/>
      <c r="O205" s="254">
        <v>0</v>
      </c>
      <c r="P205" s="254">
        <v>0</v>
      </c>
      <c r="Q205" s="254">
        <f>+O205+P205</f>
        <v>0</v>
      </c>
      <c r="R205" s="223">
        <f>P205*J205</f>
        <v>0</v>
      </c>
      <c r="S205" s="43"/>
    </row>
    <row r="206" spans="1:19" ht="15" customHeight="1">
      <c r="A206" s="1"/>
      <c r="B206" s="98" t="s">
        <v>37</v>
      </c>
      <c r="C206" s="13"/>
      <c r="D206" s="44"/>
      <c r="E206" s="45"/>
      <c r="F206" s="72"/>
      <c r="G206" s="28"/>
      <c r="H206" s="146"/>
      <c r="I206" s="146"/>
      <c r="J206" s="146">
        <f>SUM(H206*I206)</f>
        <v>0</v>
      </c>
      <c r="K206" s="147"/>
      <c r="L206" s="135"/>
      <c r="M206" s="145"/>
      <c r="N206" s="339"/>
      <c r="O206" s="254">
        <v>0</v>
      </c>
      <c r="P206" s="254">
        <v>0</v>
      </c>
      <c r="Q206" s="254">
        <f>+O206+P206</f>
        <v>0</v>
      </c>
      <c r="R206" s="223">
        <f>P206*J206</f>
        <v>0</v>
      </c>
      <c r="S206" s="43"/>
    </row>
    <row r="207" spans="1:19" ht="15" customHeight="1" thickBot="1">
      <c r="A207" s="1"/>
      <c r="B207" s="113"/>
      <c r="C207" s="13"/>
      <c r="D207" s="73"/>
      <c r="E207" s="74"/>
      <c r="F207" s="9"/>
      <c r="G207" s="9"/>
      <c r="H207" s="147"/>
      <c r="I207" s="147"/>
      <c r="J207" s="147"/>
      <c r="K207" s="147"/>
      <c r="L207" s="135"/>
      <c r="M207" s="155"/>
      <c r="N207" s="339"/>
      <c r="O207" s="255"/>
      <c r="P207" s="255"/>
      <c r="Q207" s="255"/>
      <c r="R207" s="256"/>
      <c r="S207" s="227"/>
    </row>
    <row r="208" spans="1:19" ht="15" customHeight="1" thickBot="1">
      <c r="A208" s="1"/>
      <c r="B208" s="54" t="s">
        <v>45</v>
      </c>
      <c r="C208" s="49" t="s">
        <v>177</v>
      </c>
      <c r="D208" s="50"/>
      <c r="E208" s="50"/>
      <c r="F208" s="51" t="s">
        <v>8</v>
      </c>
      <c r="G208" s="50"/>
      <c r="H208" s="156"/>
      <c r="I208" s="156"/>
      <c r="J208" s="156"/>
      <c r="K208" s="157">
        <f>SUM(J204:J207)</f>
        <v>0</v>
      </c>
      <c r="L208" s="135"/>
      <c r="M208" s="158">
        <f>SUM(M204:M207)</f>
        <v>0</v>
      </c>
      <c r="N208" s="342"/>
      <c r="O208" s="257"/>
      <c r="P208" s="258"/>
      <c r="Q208" s="258"/>
      <c r="R208" s="258"/>
      <c r="S208" s="259">
        <f>R204+R205+R206+R207</f>
        <v>0</v>
      </c>
    </row>
    <row r="209" spans="1:14" ht="15" customHeight="1" thickBot="1">
      <c r="A209" s="1"/>
      <c r="B209" s="14"/>
      <c r="C209" s="19"/>
      <c r="D209" s="14"/>
      <c r="E209" s="14"/>
      <c r="F209" s="5"/>
      <c r="G209" s="14"/>
      <c r="H209" s="161"/>
      <c r="I209" s="161"/>
      <c r="J209" s="161"/>
      <c r="K209" s="163"/>
      <c r="L209" s="135"/>
      <c r="M209" s="164"/>
      <c r="N209" s="339"/>
    </row>
    <row r="210" spans="1:19" ht="15" customHeight="1" thickBot="1">
      <c r="A210" s="1"/>
      <c r="B210" s="83" t="s">
        <v>175</v>
      </c>
      <c r="C210" s="84" t="s">
        <v>360</v>
      </c>
      <c r="D210" s="85"/>
      <c r="E210" s="85"/>
      <c r="F210" s="86">
        <v>1</v>
      </c>
      <c r="G210" s="87"/>
      <c r="H210" s="165"/>
      <c r="I210" s="165"/>
      <c r="J210" s="165"/>
      <c r="K210" s="166">
        <f>K208+K200+K87</f>
        <v>0</v>
      </c>
      <c r="L210" s="135"/>
      <c r="M210" s="167">
        <f>M208+M87</f>
        <v>0</v>
      </c>
      <c r="N210" s="344"/>
      <c r="O210" s="228" t="s">
        <v>134</v>
      </c>
      <c r="P210" s="229"/>
      <c r="Q210" s="229"/>
      <c r="R210" s="229"/>
      <c r="S210" s="230">
        <f>S208+S200+S87</f>
        <v>0</v>
      </c>
    </row>
    <row r="211" spans="1:14" ht="15" customHeight="1">
      <c r="A211" s="1"/>
      <c r="B211" s="20"/>
      <c r="C211" s="21"/>
      <c r="D211" s="22"/>
      <c r="E211" s="22"/>
      <c r="F211" s="23"/>
      <c r="G211" s="20"/>
      <c r="H211" s="168"/>
      <c r="I211" s="168"/>
      <c r="J211" s="168"/>
      <c r="K211" s="168"/>
      <c r="L211" s="135"/>
      <c r="N211" s="340"/>
    </row>
    <row r="212" spans="1:14" ht="15" customHeight="1">
      <c r="A212" s="1"/>
      <c r="B212" s="296"/>
      <c r="C212" s="297"/>
      <c r="D212" s="298"/>
      <c r="E212" s="298"/>
      <c r="F212" s="299"/>
      <c r="G212" s="300"/>
      <c r="H212" s="301"/>
      <c r="I212" s="301"/>
      <c r="J212" s="302" t="s">
        <v>174</v>
      </c>
      <c r="K212" s="303">
        <f>+K210*0.22</f>
        <v>0</v>
      </c>
      <c r="L212" s="135"/>
      <c r="N212" s="340"/>
    </row>
    <row r="213" spans="1:14" ht="15" customHeight="1" thickBot="1">
      <c r="A213" s="1"/>
      <c r="B213" s="20"/>
      <c r="C213" s="21"/>
      <c r="D213" s="22"/>
      <c r="E213" s="22"/>
      <c r="F213" s="23"/>
      <c r="G213" s="20"/>
      <c r="H213" s="168"/>
      <c r="I213" s="168"/>
      <c r="J213" s="265"/>
      <c r="K213" s="168"/>
      <c r="L213" s="135"/>
      <c r="N213" s="340"/>
    </row>
    <row r="214" spans="1:14" ht="15" customHeight="1" thickBot="1">
      <c r="A214" s="1"/>
      <c r="B214" s="304" t="s">
        <v>49</v>
      </c>
      <c r="C214" s="305" t="s">
        <v>214</v>
      </c>
      <c r="D214" s="306"/>
      <c r="E214" s="306"/>
      <c r="F214" s="307"/>
      <c r="G214" s="308"/>
      <c r="H214" s="309"/>
      <c r="I214" s="309"/>
      <c r="J214" s="310"/>
      <c r="K214" s="311">
        <f>+K210+K212</f>
        <v>0</v>
      </c>
      <c r="L214" s="135"/>
      <c r="N214" s="340"/>
    </row>
    <row r="215" spans="1:12" ht="15" customHeight="1">
      <c r="A215" s="1"/>
      <c r="B215" s="20"/>
      <c r="C215" s="21"/>
      <c r="D215" s="22"/>
      <c r="E215" s="22"/>
      <c r="F215" s="23"/>
      <c r="G215" s="20"/>
      <c r="H215" s="168"/>
      <c r="I215" s="168"/>
      <c r="J215" s="168"/>
      <c r="K215" s="168"/>
      <c r="L215" s="135"/>
    </row>
    <row r="216" spans="1:12" ht="15" customHeight="1">
      <c r="A216" s="1"/>
      <c r="B216" s="20"/>
      <c r="C216" s="21"/>
      <c r="D216" s="22"/>
      <c r="E216" s="22"/>
      <c r="F216" s="23"/>
      <c r="G216" s="20"/>
      <c r="H216" s="168"/>
      <c r="I216" s="168"/>
      <c r="J216" s="168"/>
      <c r="K216" s="168"/>
      <c r="L216" s="135"/>
    </row>
    <row r="217" spans="1:12" ht="15" customHeight="1">
      <c r="A217" s="15"/>
      <c r="B217" s="20" t="s">
        <v>179</v>
      </c>
      <c r="C217" s="292" t="s">
        <v>361</v>
      </c>
      <c r="D217" s="22"/>
      <c r="E217" s="22"/>
      <c r="F217" s="23"/>
      <c r="G217" s="20"/>
      <c r="H217" s="168"/>
      <c r="I217" s="168"/>
      <c r="J217" s="168"/>
      <c r="K217" s="168"/>
      <c r="L217" s="135"/>
    </row>
    <row r="218" spans="1:8" ht="15" customHeight="1">
      <c r="A218" s="1"/>
      <c r="B218" s="168"/>
      <c r="C218" s="293" t="s">
        <v>363</v>
      </c>
      <c r="D218" s="16"/>
      <c r="F218" s="135"/>
      <c r="G218" s="134"/>
      <c r="H218" s="232"/>
    </row>
    <row r="219" spans="1:8" ht="15" customHeight="1">
      <c r="A219" s="7"/>
      <c r="B219" s="161"/>
      <c r="C219" s="294" t="s">
        <v>209</v>
      </c>
      <c r="D219" s="161"/>
      <c r="E219" s="163"/>
      <c r="F219" s="135"/>
      <c r="G219" s="134"/>
      <c r="H219" s="232"/>
    </row>
    <row r="220" spans="1:8" ht="15" customHeight="1">
      <c r="A220" s="7"/>
      <c r="B220" s="161"/>
      <c r="C220" s="161"/>
      <c r="D220" s="161"/>
      <c r="E220" s="161"/>
      <c r="F220" s="135"/>
      <c r="G220" s="134"/>
      <c r="H220" s="232"/>
    </row>
    <row r="221" spans="1:8" ht="15" customHeight="1">
      <c r="A221" s="7"/>
      <c r="B221" s="161"/>
      <c r="C221" s="161"/>
      <c r="D221" s="161"/>
      <c r="E221" s="161"/>
      <c r="F221" s="161"/>
      <c r="G221" s="134"/>
      <c r="H221" s="232"/>
    </row>
    <row r="222" spans="2:8" ht="15" customHeight="1">
      <c r="B222" s="169"/>
      <c r="C222" s="169"/>
      <c r="D222" s="169"/>
      <c r="E222" s="169"/>
      <c r="F222" s="169"/>
      <c r="G222" s="134"/>
      <c r="H222" s="232"/>
    </row>
    <row r="223" spans="1:8" ht="15" customHeight="1">
      <c r="A223" s="26"/>
      <c r="B223" s="161"/>
      <c r="C223" s="161"/>
      <c r="D223" s="161"/>
      <c r="E223" s="161"/>
      <c r="F223" s="161"/>
      <c r="G223" s="134"/>
      <c r="H223" s="232"/>
    </row>
    <row r="224" spans="2:8" ht="15" customHeight="1">
      <c r="B224" s="159"/>
      <c r="C224" s="159"/>
      <c r="D224" s="159"/>
      <c r="E224" s="159"/>
      <c r="F224" s="159"/>
      <c r="G224" s="134"/>
      <c r="H224" s="232"/>
    </row>
    <row r="225" spans="2:8" ht="15" customHeight="1">
      <c r="B225" s="159"/>
      <c r="C225" s="159"/>
      <c r="D225" s="159"/>
      <c r="E225" s="159"/>
      <c r="F225" s="159"/>
      <c r="G225" s="134"/>
      <c r="H225" s="232"/>
    </row>
    <row r="226" spans="2:8" ht="15" customHeight="1">
      <c r="B226" s="159"/>
      <c r="C226" s="159"/>
      <c r="D226" s="159"/>
      <c r="E226" s="159"/>
      <c r="F226" s="159"/>
      <c r="G226" s="134"/>
      <c r="H226" s="232"/>
    </row>
    <row r="227" spans="3:6" ht="15" customHeight="1">
      <c r="C227" s="16"/>
      <c r="F227" s="17"/>
    </row>
    <row r="228" ht="15" customHeight="1">
      <c r="F228" s="17"/>
    </row>
    <row r="229" spans="3:6" ht="15" customHeight="1">
      <c r="C229" s="16"/>
      <c r="F229" s="17"/>
    </row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spans="1:19" s="273" customFormat="1" ht="15" customHeight="1">
      <c r="A609"/>
      <c r="B609" s="17"/>
      <c r="C609"/>
      <c r="D609"/>
      <c r="E609"/>
      <c r="F609"/>
      <c r="G609"/>
      <c r="H609" s="134"/>
      <c r="I609" s="134"/>
      <c r="J609" s="134"/>
      <c r="K609" s="134"/>
      <c r="L609" s="134"/>
      <c r="M609" s="134"/>
      <c r="N609" s="232"/>
      <c r="O609"/>
      <c r="P609"/>
      <c r="Q609"/>
      <c r="R609"/>
      <c r="S609"/>
    </row>
    <row r="610" spans="1:19" s="273" customFormat="1" ht="15" customHeight="1">
      <c r="A610"/>
      <c r="B610" s="17"/>
      <c r="C610"/>
      <c r="D610"/>
      <c r="E610"/>
      <c r="F610"/>
      <c r="G610"/>
      <c r="H610" s="134"/>
      <c r="I610" s="134"/>
      <c r="J610" s="134"/>
      <c r="K610" s="134"/>
      <c r="L610" s="134"/>
      <c r="M610" s="134"/>
      <c r="N610" s="232"/>
      <c r="O610"/>
      <c r="P610"/>
      <c r="Q610"/>
      <c r="R610"/>
      <c r="S610"/>
    </row>
    <row r="611" spans="1:19" s="273" customFormat="1" ht="15" customHeight="1">
      <c r="A611"/>
      <c r="B611" s="17"/>
      <c r="C611"/>
      <c r="D611"/>
      <c r="E611"/>
      <c r="F611"/>
      <c r="G611"/>
      <c r="H611" s="134"/>
      <c r="I611" s="134"/>
      <c r="J611" s="134"/>
      <c r="K611" s="134"/>
      <c r="L611" s="134"/>
      <c r="M611" s="134"/>
      <c r="N611" s="232"/>
      <c r="O611"/>
      <c r="P611"/>
      <c r="Q611"/>
      <c r="R611"/>
      <c r="S611"/>
    </row>
    <row r="612" ht="15" customHeight="1"/>
    <row r="613" ht="15" customHeight="1"/>
    <row r="614" ht="15" customHeight="1"/>
    <row r="615" ht="15" customHeight="1"/>
    <row r="616" ht="15" customHeight="1"/>
    <row r="617" ht="16.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</sheetData>
  <sheetProtection/>
  <mergeCells count="13">
    <mergeCell ref="G20:G22"/>
    <mergeCell ref="H20:H22"/>
    <mergeCell ref="I20:I22"/>
    <mergeCell ref="J20:J22"/>
    <mergeCell ref="K20:K22"/>
    <mergeCell ref="M20:M22"/>
    <mergeCell ref="C161:C181"/>
    <mergeCell ref="B20:B22"/>
    <mergeCell ref="C20:C22"/>
    <mergeCell ref="D20:D22"/>
    <mergeCell ref="E20:E22"/>
    <mergeCell ref="F20:F22"/>
    <mergeCell ref="C126:D12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2" sqref="B2:G55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275" t="s">
        <v>189</v>
      </c>
      <c r="C2" s="276"/>
      <c r="D2" s="276"/>
      <c r="E2" s="277"/>
      <c r="F2" s="275" t="s">
        <v>190</v>
      </c>
      <c r="G2" s="278"/>
    </row>
    <row r="4" spans="2:7" ht="12.75">
      <c r="B4" s="114" t="s">
        <v>191</v>
      </c>
      <c r="C4" s="121"/>
      <c r="D4" s="121"/>
      <c r="E4" s="121"/>
      <c r="F4" s="121"/>
      <c r="G4" s="278"/>
    </row>
    <row r="5" spans="2:7" ht="12.75">
      <c r="B5" s="114" t="s">
        <v>192</v>
      </c>
      <c r="C5" s="121"/>
      <c r="D5" s="121"/>
      <c r="E5" s="121"/>
      <c r="F5" s="121"/>
      <c r="G5" s="278"/>
    </row>
    <row r="7" spans="2:7" ht="12.75">
      <c r="B7" s="285" t="s">
        <v>193</v>
      </c>
      <c r="C7" s="286"/>
      <c r="D7" s="286"/>
      <c r="E7" s="287"/>
      <c r="F7" s="285" t="s">
        <v>198</v>
      </c>
      <c r="G7" s="288"/>
    </row>
    <row r="9" spans="2:7" ht="15.75">
      <c r="B9" s="279" t="s">
        <v>194</v>
      </c>
      <c r="C9" s="121"/>
      <c r="D9" s="121"/>
      <c r="E9" s="121"/>
      <c r="F9" s="121"/>
      <c r="G9" s="278"/>
    </row>
    <row r="10" spans="6:7" ht="6" customHeight="1">
      <c r="F10" s="24"/>
      <c r="G10" s="24"/>
    </row>
    <row r="11" spans="2:7" ht="12.75">
      <c r="B11" s="114" t="s">
        <v>195</v>
      </c>
      <c r="C11" s="121"/>
      <c r="D11" s="121"/>
      <c r="E11" s="278"/>
      <c r="F11" s="170"/>
      <c r="G11" s="280"/>
    </row>
    <row r="12" spans="2:7" ht="12.75">
      <c r="B12" s="281" t="s">
        <v>196</v>
      </c>
      <c r="C12" s="24"/>
      <c r="D12" s="24"/>
      <c r="E12" s="282"/>
      <c r="F12" s="281"/>
      <c r="G12" s="282"/>
    </row>
    <row r="13" spans="2:7" ht="12.75">
      <c r="B13" s="114" t="s">
        <v>197</v>
      </c>
      <c r="C13" s="121"/>
      <c r="D13" s="121"/>
      <c r="E13" s="278"/>
      <c r="F13" s="281"/>
      <c r="G13" s="282"/>
    </row>
    <row r="14" spans="2:7" ht="12.75">
      <c r="B14" s="281"/>
      <c r="C14" s="24"/>
      <c r="D14" s="24"/>
      <c r="E14" s="282"/>
      <c r="F14" s="281"/>
      <c r="G14" s="282"/>
    </row>
    <row r="15" spans="2:7" ht="12.75">
      <c r="B15" s="65" t="s">
        <v>199</v>
      </c>
      <c r="C15" s="66"/>
      <c r="D15" s="66"/>
      <c r="E15" s="283"/>
      <c r="F15" s="65"/>
      <c r="G15" s="283"/>
    </row>
    <row r="16" ht="6" customHeight="1"/>
    <row r="17" spans="2:7" ht="15.75">
      <c r="B17" s="279" t="s">
        <v>200</v>
      </c>
      <c r="C17" s="121"/>
      <c r="D17" s="121"/>
      <c r="E17" s="121"/>
      <c r="F17" s="121"/>
      <c r="G17" s="278"/>
    </row>
    <row r="18" ht="6" customHeight="1"/>
    <row r="19" spans="2:7" ht="12.75">
      <c r="B19" s="170" t="s">
        <v>195</v>
      </c>
      <c r="C19" s="171"/>
      <c r="D19" s="171"/>
      <c r="E19" s="171"/>
      <c r="F19" s="170"/>
      <c r="G19" s="280"/>
    </row>
    <row r="20" spans="2:7" ht="12.75">
      <c r="B20" s="114" t="s">
        <v>196</v>
      </c>
      <c r="C20" s="121"/>
      <c r="D20" s="121"/>
      <c r="E20" s="278"/>
      <c r="F20" s="281"/>
      <c r="G20" s="282"/>
    </row>
    <row r="21" spans="2:7" ht="12.75">
      <c r="B21" s="281" t="s">
        <v>201</v>
      </c>
      <c r="C21" s="24"/>
      <c r="D21" s="24"/>
      <c r="E21" s="24"/>
      <c r="F21" s="281"/>
      <c r="G21" s="282"/>
    </row>
    <row r="22" spans="2:7" ht="12.75">
      <c r="B22" s="114"/>
      <c r="C22" s="121"/>
      <c r="D22" s="121"/>
      <c r="E22" s="278"/>
      <c r="F22" s="281"/>
      <c r="G22" s="282"/>
    </row>
    <row r="23" spans="2:7" ht="12.75">
      <c r="B23" s="65" t="s">
        <v>199</v>
      </c>
      <c r="C23" s="66"/>
      <c r="D23" s="66"/>
      <c r="E23" s="66"/>
      <c r="F23" s="65"/>
      <c r="G23" s="283"/>
    </row>
    <row r="24" ht="6" customHeight="1"/>
    <row r="25" spans="2:7" ht="15.75">
      <c r="B25" s="279" t="s">
        <v>202</v>
      </c>
      <c r="C25" s="121"/>
      <c r="D25" s="121"/>
      <c r="E25" s="121"/>
      <c r="F25" s="121"/>
      <c r="G25" s="278"/>
    </row>
    <row r="26" ht="6" customHeight="1"/>
    <row r="27" spans="2:7" ht="12.75">
      <c r="B27" s="170" t="s">
        <v>195</v>
      </c>
      <c r="C27" s="171"/>
      <c r="D27" s="171"/>
      <c r="E27" s="171"/>
      <c r="F27" s="170"/>
      <c r="G27" s="280"/>
    </row>
    <row r="28" spans="2:7" ht="12.75">
      <c r="B28" s="114" t="s">
        <v>196</v>
      </c>
      <c r="C28" s="121"/>
      <c r="D28" s="121"/>
      <c r="E28" s="278"/>
      <c r="F28" s="281"/>
      <c r="G28" s="282"/>
    </row>
    <row r="29" spans="2:7" ht="12.75">
      <c r="B29" s="281" t="s">
        <v>201</v>
      </c>
      <c r="C29" s="24"/>
      <c r="D29" s="24"/>
      <c r="E29" s="24"/>
      <c r="F29" s="281"/>
      <c r="G29" s="282"/>
    </row>
    <row r="30" spans="2:7" ht="12.75">
      <c r="B30" s="170"/>
      <c r="C30" s="171"/>
      <c r="D30" s="171"/>
      <c r="E30" s="280"/>
      <c r="F30" s="281"/>
      <c r="G30" s="282"/>
    </row>
    <row r="31" spans="2:7" ht="12.75">
      <c r="B31" s="65" t="s">
        <v>199</v>
      </c>
      <c r="C31" s="66"/>
      <c r="D31" s="66"/>
      <c r="E31" s="283"/>
      <c r="F31" s="65"/>
      <c r="G31" s="283"/>
    </row>
    <row r="32" ht="6" customHeight="1"/>
    <row r="33" spans="2:7" ht="15.75">
      <c r="B33" s="279" t="s">
        <v>203</v>
      </c>
      <c r="C33" s="121"/>
      <c r="D33" s="121"/>
      <c r="E33" s="121"/>
      <c r="F33" s="121"/>
      <c r="G33" s="278"/>
    </row>
    <row r="34" ht="6" customHeight="1"/>
    <row r="35" spans="2:7" ht="12.75">
      <c r="B35" s="170" t="s">
        <v>195</v>
      </c>
      <c r="C35" s="171"/>
      <c r="D35" s="171"/>
      <c r="E35" s="171"/>
      <c r="F35" s="170"/>
      <c r="G35" s="280"/>
    </row>
    <row r="36" spans="2:7" ht="12.75">
      <c r="B36" s="114" t="s">
        <v>196</v>
      </c>
      <c r="C36" s="121"/>
      <c r="D36" s="121"/>
      <c r="E36" s="278"/>
      <c r="F36" s="281"/>
      <c r="G36" s="282"/>
    </row>
    <row r="37" spans="2:7" ht="12.75">
      <c r="B37" s="284" t="s">
        <v>197</v>
      </c>
      <c r="C37" s="24"/>
      <c r="D37" s="24"/>
      <c r="E37" s="24"/>
      <c r="F37" s="281"/>
      <c r="G37" s="282"/>
    </row>
    <row r="38" spans="2:7" ht="12.75">
      <c r="B38" s="170"/>
      <c r="C38" s="171"/>
      <c r="D38" s="171"/>
      <c r="E38" s="280"/>
      <c r="F38" s="281"/>
      <c r="G38" s="282"/>
    </row>
    <row r="39" spans="2:7" ht="12.75">
      <c r="B39" s="65" t="s">
        <v>199</v>
      </c>
      <c r="C39" s="66"/>
      <c r="D39" s="66"/>
      <c r="E39" s="283"/>
      <c r="F39" s="65"/>
      <c r="G39" s="283"/>
    </row>
    <row r="40" ht="6" customHeight="1"/>
    <row r="41" spans="2:7" ht="15.75">
      <c r="B41" s="279" t="s">
        <v>204</v>
      </c>
      <c r="C41" s="121"/>
      <c r="D41" s="121"/>
      <c r="E41" s="121"/>
      <c r="F41" s="121"/>
      <c r="G41" s="278"/>
    </row>
    <row r="42" ht="6" customHeight="1"/>
    <row r="43" spans="2:7" ht="12.75">
      <c r="B43" s="170" t="s">
        <v>195</v>
      </c>
      <c r="C43" s="171"/>
      <c r="D43" s="171"/>
      <c r="E43" s="171"/>
      <c r="F43" s="170"/>
      <c r="G43" s="280"/>
    </row>
    <row r="44" spans="2:7" ht="12.75">
      <c r="B44" s="114" t="s">
        <v>196</v>
      </c>
      <c r="C44" s="121"/>
      <c r="D44" s="121"/>
      <c r="E44" s="278"/>
      <c r="F44" s="281"/>
      <c r="G44" s="282"/>
    </row>
    <row r="45" spans="2:7" ht="12.75">
      <c r="B45" s="284" t="s">
        <v>197</v>
      </c>
      <c r="C45" s="24"/>
      <c r="D45" s="24"/>
      <c r="E45" s="24"/>
      <c r="F45" s="281"/>
      <c r="G45" s="282"/>
    </row>
    <row r="46" spans="2:7" ht="12.75">
      <c r="B46" s="170"/>
      <c r="C46" s="171"/>
      <c r="D46" s="171"/>
      <c r="E46" s="280"/>
      <c r="F46" s="281"/>
      <c r="G46" s="282"/>
    </row>
    <row r="47" spans="2:7" ht="12.75">
      <c r="B47" s="65" t="s">
        <v>199</v>
      </c>
      <c r="C47" s="66"/>
      <c r="D47" s="66"/>
      <c r="E47" s="283"/>
      <c r="F47" s="65"/>
      <c r="G47" s="283"/>
    </row>
    <row r="48" ht="6" customHeight="1"/>
    <row r="49" spans="2:7" ht="15.75">
      <c r="B49" s="279" t="s">
        <v>205</v>
      </c>
      <c r="C49" s="121"/>
      <c r="D49" s="121"/>
      <c r="E49" s="121"/>
      <c r="F49" s="121"/>
      <c r="G49" s="278"/>
    </row>
    <row r="50" ht="6" customHeight="1"/>
    <row r="51" spans="2:7" ht="12.75">
      <c r="B51" s="170" t="s">
        <v>195</v>
      </c>
      <c r="C51" s="171"/>
      <c r="D51" s="171"/>
      <c r="E51" s="171"/>
      <c r="F51" s="170"/>
      <c r="G51" s="280"/>
    </row>
    <row r="52" spans="2:7" ht="12.75">
      <c r="B52" s="114" t="s">
        <v>196</v>
      </c>
      <c r="C52" s="121"/>
      <c r="D52" s="121"/>
      <c r="E52" s="278"/>
      <c r="F52" s="281"/>
      <c r="G52" s="282"/>
    </row>
    <row r="53" spans="2:7" ht="12.75">
      <c r="B53" s="281" t="s">
        <v>201</v>
      </c>
      <c r="C53" s="24"/>
      <c r="D53" s="24"/>
      <c r="E53" s="24"/>
      <c r="F53" s="281"/>
      <c r="G53" s="282"/>
    </row>
    <row r="54" spans="2:7" ht="12.75">
      <c r="B54" s="170"/>
      <c r="C54" s="171"/>
      <c r="D54" s="171"/>
      <c r="E54" s="280"/>
      <c r="F54" s="281"/>
      <c r="G54" s="282"/>
    </row>
    <row r="55" spans="2:7" ht="12.75">
      <c r="B55" s="65" t="s">
        <v>199</v>
      </c>
      <c r="C55" s="66"/>
      <c r="D55" s="66"/>
      <c r="E55" s="283"/>
      <c r="F55" s="65"/>
      <c r="G55" s="2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2018-07-16T15:49:02Z</cp:lastPrinted>
  <dcterms:created xsi:type="dcterms:W3CDTF">2006-10-03T17:00:54Z</dcterms:created>
  <dcterms:modified xsi:type="dcterms:W3CDTF">2018-07-16T15:49:28Z</dcterms:modified>
  <cp:category/>
  <cp:version/>
  <cp:contentType/>
  <cp:contentStatus/>
</cp:coreProperties>
</file>