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1340" windowHeight="6090" activeTab="2"/>
  </bookViews>
  <sheets>
    <sheet name="PRESUPUESTO ESTIMATIVO " sheetId="1" r:id="rId1"/>
    <sheet name="RESUMEN DE LA OFERTA" sheetId="2" r:id="rId2"/>
    <sheet name="PLANILLA MEDICIÓN AVANCE OBRA" sheetId="3" r:id="rId3"/>
  </sheets>
  <externalReferences>
    <externalReference r:id="rId4"/>
  </externalReferences>
  <definedNames>
    <definedName name="_xlnm.Print_Area" localSheetId="2">'PLANILLA MEDICIÓN AVANCE OBRA'!$A$1:$S$289</definedName>
    <definedName name="_xlnm.Print_Area" localSheetId="0">'PRESUPUESTO ESTIMATIVO '!$A$1:$X$289</definedName>
    <definedName name="_xlnm.Print_Titles" localSheetId="2">'PLANILLA MEDICIÓN AVANCE OBRA'!$23:$27</definedName>
    <definedName name="_xlnm.Print_Titles" localSheetId="0">'PRESUPUESTO ESTIMATIVO '!$23:$27</definedName>
  </definedNames>
  <calcPr calcId="125725" fullCalcOnLoad="1"/>
</workbook>
</file>

<file path=xl/calcChain.xml><?xml version="1.0" encoding="utf-8"?>
<calcChain xmlns="http://schemas.openxmlformats.org/spreadsheetml/2006/main">
  <c r="S280" i="3"/>
  <c r="S278"/>
  <c r="R275"/>
  <c r="R276"/>
  <c r="R274"/>
  <c r="S270"/>
  <c r="J268"/>
  <c r="R268"/>
  <c r="R269"/>
  <c r="R267"/>
  <c r="R265"/>
  <c r="S264"/>
  <c r="Q268"/>
  <c r="Q258"/>
  <c r="Q259"/>
  <c r="R256"/>
  <c r="R255"/>
  <c r="R251"/>
  <c r="R250"/>
  <c r="R247"/>
  <c r="Q256"/>
  <c r="Q253"/>
  <c r="Q252"/>
  <c r="Q251"/>
  <c r="Q250"/>
  <c r="Q248"/>
  <c r="R244"/>
  <c r="Q231"/>
  <c r="Q232"/>
  <c r="Q233"/>
  <c r="Q234"/>
  <c r="Q235"/>
  <c r="Q236"/>
  <c r="Q237"/>
  <c r="Q238"/>
  <c r="Q239"/>
  <c r="Q240"/>
  <c r="Q241"/>
  <c r="R22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R200"/>
  <c r="R216"/>
  <c r="Q190"/>
  <c r="Q191"/>
  <c r="Q192"/>
  <c r="Q193"/>
  <c r="Q194"/>
  <c r="Q195"/>
  <c r="R191"/>
  <c r="Q189"/>
  <c r="R185"/>
  <c r="Q198"/>
  <c r="Q182"/>
  <c r="Q173"/>
  <c r="Q172"/>
  <c r="Q170"/>
  <c r="Q166"/>
  <c r="Q167"/>
  <c r="Q168"/>
  <c r="R136"/>
  <c r="R148"/>
  <c r="R153"/>
  <c r="Q161"/>
  <c r="Q157"/>
  <c r="Q75"/>
  <c r="Q74"/>
  <c r="Q72"/>
  <c r="Q46"/>
  <c r="Q37"/>
  <c r="Q276"/>
  <c r="Q275"/>
  <c r="Q274"/>
  <c r="Q269"/>
  <c r="Q267"/>
  <c r="Q265"/>
  <c r="Q257"/>
  <c r="Q255"/>
  <c r="Q247"/>
  <c r="Q244"/>
  <c r="Q243"/>
  <c r="Q228"/>
  <c r="Q226"/>
  <c r="Q225"/>
  <c r="Q187"/>
  <c r="Q185"/>
  <c r="Q181"/>
  <c r="Q179"/>
  <c r="Q178"/>
  <c r="Q175"/>
  <c r="Q174"/>
  <c r="Q171"/>
  <c r="Q165"/>
  <c r="Q163"/>
  <c r="Q162"/>
  <c r="Q160"/>
  <c r="Q159"/>
  <c r="Q156"/>
  <c r="Q155"/>
  <c r="Q154"/>
  <c r="Q153"/>
  <c r="Q151"/>
  <c r="Q150"/>
  <c r="Q149"/>
  <c r="Q147"/>
  <c r="Q146"/>
  <c r="Q145"/>
  <c r="Q144"/>
  <c r="Q143"/>
  <c r="Q142"/>
  <c r="Q140"/>
  <c r="Q139"/>
  <c r="Q138"/>
  <c r="Q137"/>
  <c r="Q135"/>
  <c r="Q134"/>
  <c r="Q133"/>
  <c r="Q132"/>
  <c r="Q130"/>
  <c r="Q129"/>
  <c r="Q128"/>
  <c r="Q127"/>
  <c r="Q125"/>
  <c r="Q124"/>
  <c r="Q123"/>
  <c r="Q122"/>
  <c r="Q120"/>
  <c r="Q119"/>
  <c r="Q118"/>
  <c r="Q116"/>
  <c r="Q115"/>
  <c r="Q114"/>
  <c r="Q113"/>
  <c r="Q112"/>
  <c r="Q111"/>
  <c r="Q110"/>
  <c r="Q109"/>
  <c r="Q108"/>
  <c r="Q104"/>
  <c r="Q102"/>
  <c r="Q101"/>
  <c r="Q94"/>
  <c r="Q93"/>
  <c r="Q91"/>
  <c r="Q90"/>
  <c r="Q89"/>
  <c r="Q88"/>
  <c r="Q85"/>
  <c r="Q82"/>
  <c r="Q81"/>
  <c r="Q79"/>
  <c r="Q78"/>
  <c r="Q77"/>
  <c r="Q76"/>
  <c r="Q73"/>
  <c r="Q71"/>
  <c r="Q70"/>
  <c r="Q69"/>
  <c r="Q68"/>
  <c r="Q67"/>
  <c r="Q66"/>
  <c r="Q64"/>
  <c r="Q62"/>
  <c r="Q61"/>
  <c r="Q59"/>
  <c r="Q58"/>
  <c r="Q57"/>
  <c r="Q56"/>
  <c r="Q55"/>
  <c r="Q53"/>
  <c r="Q52"/>
  <c r="Q50"/>
  <c r="Q47"/>
  <c r="Q45"/>
  <c r="Q44"/>
  <c r="Q43"/>
  <c r="Q42"/>
  <c r="Q41"/>
  <c r="Q40"/>
  <c r="Q39"/>
  <c r="Q38"/>
  <c r="Q35"/>
  <c r="Q34"/>
  <c r="Q33"/>
  <c r="Q32"/>
  <c r="M278"/>
  <c r="J276"/>
  <c r="J275"/>
  <c r="J274"/>
  <c r="J269"/>
  <c r="J267"/>
  <c r="M266"/>
  <c r="J265"/>
  <c r="K264"/>
  <c r="M264"/>
  <c r="J259"/>
  <c r="R259"/>
  <c r="J258"/>
  <c r="R258"/>
  <c r="J257"/>
  <c r="R257"/>
  <c r="J256"/>
  <c r="J255"/>
  <c r="J253"/>
  <c r="R253"/>
  <c r="J252"/>
  <c r="R252"/>
  <c r="J251"/>
  <c r="J250"/>
  <c r="J248"/>
  <c r="R248"/>
  <c r="M245"/>
  <c r="J244"/>
  <c r="J243"/>
  <c r="R243"/>
  <c r="M242"/>
  <c r="J241"/>
  <c r="R241"/>
  <c r="J240"/>
  <c r="R240"/>
  <c r="J239"/>
  <c r="R239"/>
  <c r="J238"/>
  <c r="R238"/>
  <c r="J237"/>
  <c r="R237"/>
  <c r="J236"/>
  <c r="R236"/>
  <c r="J235"/>
  <c r="R235"/>
  <c r="J234"/>
  <c r="R234"/>
  <c r="J233"/>
  <c r="R233"/>
  <c r="J232"/>
  <c r="R232"/>
  <c r="J231"/>
  <c r="R231"/>
  <c r="M229"/>
  <c r="E229"/>
  <c r="J228"/>
  <c r="J226"/>
  <c r="R226"/>
  <c r="J225"/>
  <c r="R225"/>
  <c r="M223"/>
  <c r="E223"/>
  <c r="J222"/>
  <c r="R222"/>
  <c r="J221"/>
  <c r="R221"/>
  <c r="J220"/>
  <c r="R220"/>
  <c r="J219"/>
  <c r="R219"/>
  <c r="J218"/>
  <c r="R218"/>
  <c r="J217"/>
  <c r="R217"/>
  <c r="J216"/>
  <c r="J215"/>
  <c r="R215"/>
  <c r="J214"/>
  <c r="R214"/>
  <c r="J213"/>
  <c r="R213"/>
  <c r="J212"/>
  <c r="R212"/>
  <c r="J211"/>
  <c r="R211"/>
  <c r="J210"/>
  <c r="R210"/>
  <c r="J209"/>
  <c r="R209"/>
  <c r="J208"/>
  <c r="R208"/>
  <c r="J207"/>
  <c r="R207"/>
  <c r="J206"/>
  <c r="R206"/>
  <c r="J205"/>
  <c r="R205"/>
  <c r="J204"/>
  <c r="R204"/>
  <c r="J203"/>
  <c r="R203"/>
  <c r="J202"/>
  <c r="R202"/>
  <c r="J201"/>
  <c r="R201"/>
  <c r="J200"/>
  <c r="J199"/>
  <c r="R199"/>
  <c r="J198"/>
  <c r="R198"/>
  <c r="M196"/>
  <c r="E196"/>
  <c r="J195"/>
  <c r="R195"/>
  <c r="J194"/>
  <c r="R194"/>
  <c r="J193"/>
  <c r="R193"/>
  <c r="J192"/>
  <c r="R192"/>
  <c r="J191"/>
  <c r="J190"/>
  <c r="R190"/>
  <c r="J189"/>
  <c r="R189"/>
  <c r="J187"/>
  <c r="R187"/>
  <c r="J185"/>
  <c r="M183"/>
  <c r="J182"/>
  <c r="R182"/>
  <c r="J181"/>
  <c r="R181"/>
  <c r="J179"/>
  <c r="R179"/>
  <c r="J178"/>
  <c r="R178"/>
  <c r="M176"/>
  <c r="J175"/>
  <c r="R175"/>
  <c r="J174"/>
  <c r="R174"/>
  <c r="J173"/>
  <c r="R173"/>
  <c r="J172"/>
  <c r="R172"/>
  <c r="J171"/>
  <c r="R171"/>
  <c r="J170"/>
  <c r="R170"/>
  <c r="M169"/>
  <c r="J168"/>
  <c r="R168"/>
  <c r="J167"/>
  <c r="R167"/>
  <c r="J166"/>
  <c r="R166"/>
  <c r="J165"/>
  <c r="R165"/>
  <c r="M164"/>
  <c r="J163"/>
  <c r="R163"/>
  <c r="J162"/>
  <c r="R162"/>
  <c r="J161"/>
  <c r="R161"/>
  <c r="J160"/>
  <c r="R160"/>
  <c r="J159"/>
  <c r="R159"/>
  <c r="J157"/>
  <c r="R157"/>
  <c r="J156"/>
  <c r="R156"/>
  <c r="J155"/>
  <c r="R155"/>
  <c r="J154"/>
  <c r="R154"/>
  <c r="J151"/>
  <c r="R151"/>
  <c r="J150"/>
  <c r="R150"/>
  <c r="J149"/>
  <c r="R149"/>
  <c r="J147"/>
  <c r="R147"/>
  <c r="J146"/>
  <c r="R146"/>
  <c r="J145"/>
  <c r="R145"/>
  <c r="J144"/>
  <c r="R144"/>
  <c r="J143"/>
  <c r="R143"/>
  <c r="J142"/>
  <c r="R142"/>
  <c r="J140"/>
  <c r="R140"/>
  <c r="J139"/>
  <c r="R139"/>
  <c r="J138"/>
  <c r="R138"/>
  <c r="J137"/>
  <c r="R137"/>
  <c r="J135"/>
  <c r="R135"/>
  <c r="J134"/>
  <c r="R134"/>
  <c r="J133"/>
  <c r="R133"/>
  <c r="J132"/>
  <c r="R132"/>
  <c r="J130"/>
  <c r="R130"/>
  <c r="J129"/>
  <c r="R129"/>
  <c r="J128"/>
  <c r="R128"/>
  <c r="J127"/>
  <c r="R127"/>
  <c r="J126"/>
  <c r="J125"/>
  <c r="R125"/>
  <c r="J124"/>
  <c r="R124"/>
  <c r="J123"/>
  <c r="R123"/>
  <c r="J122"/>
  <c r="R122"/>
  <c r="J120"/>
  <c r="R120"/>
  <c r="J119"/>
  <c r="R119"/>
  <c r="J118"/>
  <c r="R118"/>
  <c r="J116"/>
  <c r="R116"/>
  <c r="J115"/>
  <c r="R115"/>
  <c r="J114"/>
  <c r="R114"/>
  <c r="J113"/>
  <c r="R113"/>
  <c r="J112"/>
  <c r="R112"/>
  <c r="J111"/>
  <c r="R111"/>
  <c r="J110"/>
  <c r="R110"/>
  <c r="J109"/>
  <c r="R109"/>
  <c r="J108"/>
  <c r="R108"/>
  <c r="J107"/>
  <c r="R107"/>
  <c r="J106"/>
  <c r="R106"/>
  <c r="M105"/>
  <c r="J104"/>
  <c r="R104"/>
  <c r="J102"/>
  <c r="R102"/>
  <c r="J101"/>
  <c r="R101"/>
  <c r="M99"/>
  <c r="E99"/>
  <c r="J94"/>
  <c r="R94"/>
  <c r="J93"/>
  <c r="R93"/>
  <c r="M92"/>
  <c r="J91"/>
  <c r="R91"/>
  <c r="J90"/>
  <c r="R90"/>
  <c r="J89"/>
  <c r="R89"/>
  <c r="J88"/>
  <c r="R88"/>
  <c r="M86"/>
  <c r="J85"/>
  <c r="K83"/>
  <c r="M83"/>
  <c r="J82"/>
  <c r="R82"/>
  <c r="J81"/>
  <c r="R81"/>
  <c r="M80"/>
  <c r="E80"/>
  <c r="J79"/>
  <c r="R79"/>
  <c r="J78"/>
  <c r="R78"/>
  <c r="J77"/>
  <c r="R77"/>
  <c r="J76"/>
  <c r="R76"/>
  <c r="J75"/>
  <c r="R75"/>
  <c r="J74"/>
  <c r="R74"/>
  <c r="J73"/>
  <c r="R73"/>
  <c r="J72"/>
  <c r="R72"/>
  <c r="J71"/>
  <c r="R71"/>
  <c r="J70"/>
  <c r="R70"/>
  <c r="J69"/>
  <c r="R69"/>
  <c r="J68"/>
  <c r="R68"/>
  <c r="J67"/>
  <c r="R67"/>
  <c r="J66"/>
  <c r="R66"/>
  <c r="M65"/>
  <c r="E65"/>
  <c r="J64"/>
  <c r="K63"/>
  <c r="M63"/>
  <c r="J62"/>
  <c r="R62"/>
  <c r="J61"/>
  <c r="R61"/>
  <c r="M60"/>
  <c r="J59"/>
  <c r="R59"/>
  <c r="J58"/>
  <c r="R58"/>
  <c r="J57"/>
  <c r="R57"/>
  <c r="J56"/>
  <c r="R56"/>
  <c r="J55"/>
  <c r="R55"/>
  <c r="J53"/>
  <c r="R53"/>
  <c r="J52"/>
  <c r="R52"/>
  <c r="J50"/>
  <c r="R50"/>
  <c r="M48"/>
  <c r="E48"/>
  <c r="J47"/>
  <c r="J46"/>
  <c r="R46"/>
  <c r="J45"/>
  <c r="R45"/>
  <c r="J44"/>
  <c r="J43"/>
  <c r="R43"/>
  <c r="J42"/>
  <c r="R42"/>
  <c r="J41"/>
  <c r="J40"/>
  <c r="R40"/>
  <c r="J39"/>
  <c r="R39"/>
  <c r="J38"/>
  <c r="R38"/>
  <c r="J37"/>
  <c r="R37"/>
  <c r="M36"/>
  <c r="J35"/>
  <c r="R35"/>
  <c r="J34"/>
  <c r="R34"/>
  <c r="J33"/>
  <c r="R33"/>
  <c r="J32"/>
  <c r="R32"/>
  <c r="M31"/>
  <c r="C39" i="2"/>
  <c r="B39"/>
  <c r="C38"/>
  <c r="B38"/>
  <c r="M34"/>
  <c r="C34"/>
  <c r="B34"/>
  <c r="C33"/>
  <c r="B33"/>
  <c r="M32"/>
  <c r="C32"/>
  <c r="B32"/>
  <c r="C31"/>
  <c r="B31"/>
  <c r="M30"/>
  <c r="C30"/>
  <c r="B30"/>
  <c r="C29"/>
  <c r="B29"/>
  <c r="C28"/>
  <c r="B28"/>
  <c r="M27"/>
  <c r="C27"/>
  <c r="B27"/>
  <c r="M26"/>
  <c r="C26"/>
  <c r="B26"/>
  <c r="M25"/>
  <c r="C25"/>
  <c r="B25"/>
  <c r="M24"/>
  <c r="C24"/>
  <c r="B24"/>
  <c r="C20"/>
  <c r="B20"/>
  <c r="C19"/>
  <c r="B19"/>
  <c r="C18"/>
  <c r="B18"/>
  <c r="C17"/>
  <c r="B17"/>
  <c r="C16"/>
  <c r="B16"/>
  <c r="C15"/>
  <c r="B15"/>
  <c r="C14"/>
  <c r="B14"/>
  <c r="C13"/>
  <c r="C12"/>
  <c r="B12"/>
  <c r="B11"/>
  <c r="C11"/>
  <c r="C48"/>
  <c r="B48"/>
  <c r="E46"/>
  <c r="C44"/>
  <c r="B44"/>
  <c r="C42"/>
  <c r="B42"/>
  <c r="C40"/>
  <c r="B40"/>
  <c r="C37"/>
  <c r="B37"/>
  <c r="C35"/>
  <c r="B35"/>
  <c r="C23"/>
  <c r="B23"/>
  <c r="C21"/>
  <c r="B21"/>
  <c r="M13"/>
  <c r="B13"/>
  <c r="M12"/>
  <c r="K12"/>
  <c r="L2"/>
  <c r="J2"/>
  <c r="I2"/>
  <c r="H2"/>
  <c r="G2"/>
  <c r="F2"/>
  <c r="C2"/>
  <c r="J252" i="1"/>
  <c r="J258"/>
  <c r="M242"/>
  <c r="M229"/>
  <c r="M196"/>
  <c r="J167"/>
  <c r="J181"/>
  <c r="K176"/>
  <c r="K28" i="2"/>
  <c r="M169" i="1"/>
  <c r="J173"/>
  <c r="J174"/>
  <c r="J175"/>
  <c r="J170"/>
  <c r="J171"/>
  <c r="J172"/>
  <c r="M176"/>
  <c r="M28" i="2"/>
  <c r="J178" i="1"/>
  <c r="M164"/>
  <c r="M105"/>
  <c r="J102"/>
  <c r="J116"/>
  <c r="J163"/>
  <c r="J160"/>
  <c r="J159"/>
  <c r="J155"/>
  <c r="J156"/>
  <c r="J157"/>
  <c r="J143"/>
  <c r="J144"/>
  <c r="J145"/>
  <c r="J146"/>
  <c r="J147"/>
  <c r="J142"/>
  <c r="J138"/>
  <c r="J139"/>
  <c r="J140"/>
  <c r="J137"/>
  <c r="J133"/>
  <c r="J134"/>
  <c r="J135"/>
  <c r="J132"/>
  <c r="J123"/>
  <c r="J124"/>
  <c r="J125"/>
  <c r="J126"/>
  <c r="J127"/>
  <c r="J128"/>
  <c r="J129"/>
  <c r="J130"/>
  <c r="J122"/>
  <c r="J119"/>
  <c r="J120"/>
  <c r="J118"/>
  <c r="J114"/>
  <c r="J115"/>
  <c r="J111"/>
  <c r="J112"/>
  <c r="J107"/>
  <c r="J106"/>
  <c r="J168"/>
  <c r="J166"/>
  <c r="J165"/>
  <c r="J162"/>
  <c r="J161"/>
  <c r="J154"/>
  <c r="J151"/>
  <c r="J150"/>
  <c r="J149"/>
  <c r="J113"/>
  <c r="J110"/>
  <c r="J109"/>
  <c r="J108"/>
  <c r="K105"/>
  <c r="K25" i="2"/>
  <c r="J67" i="1"/>
  <c r="J68"/>
  <c r="J69"/>
  <c r="J70"/>
  <c r="K65"/>
  <c r="K16" i="2"/>
  <c r="J71" i="1"/>
  <c r="J72"/>
  <c r="J73"/>
  <c r="J74"/>
  <c r="J75"/>
  <c r="J76"/>
  <c r="J77"/>
  <c r="J78"/>
  <c r="J79"/>
  <c r="M65"/>
  <c r="M16" i="2"/>
  <c r="M63" i="1"/>
  <c r="M15" i="2"/>
  <c r="J64" i="1"/>
  <c r="K63"/>
  <c r="K15" i="2"/>
  <c r="J56" i="1"/>
  <c r="J57"/>
  <c r="J58"/>
  <c r="J52"/>
  <c r="K48"/>
  <c r="K13" i="2"/>
  <c r="J50" i="1"/>
  <c r="J41"/>
  <c r="J82"/>
  <c r="J81"/>
  <c r="J53"/>
  <c r="J37"/>
  <c r="J85"/>
  <c r="K83"/>
  <c r="K18" i="2"/>
  <c r="M83" i="1"/>
  <c r="M18" i="2"/>
  <c r="J222" i="1"/>
  <c r="J221"/>
  <c r="J220"/>
  <c r="J219"/>
  <c r="J218"/>
  <c r="J217"/>
  <c r="J216"/>
  <c r="J215"/>
  <c r="J214"/>
  <c r="J213"/>
  <c r="J59"/>
  <c r="J45"/>
  <c r="J47"/>
  <c r="J46"/>
  <c r="J44"/>
  <c r="J42"/>
  <c r="J40"/>
  <c r="J43"/>
  <c r="J244"/>
  <c r="J243"/>
  <c r="J248"/>
  <c r="J226"/>
  <c r="J232"/>
  <c r="J233"/>
  <c r="J234"/>
  <c r="J235"/>
  <c r="J236"/>
  <c r="J237"/>
  <c r="J238"/>
  <c r="J239"/>
  <c r="J240"/>
  <c r="J241"/>
  <c r="J199"/>
  <c r="J200"/>
  <c r="J201"/>
  <c r="J202"/>
  <c r="J203"/>
  <c r="J204"/>
  <c r="J205"/>
  <c r="J206"/>
  <c r="J207"/>
  <c r="J208"/>
  <c r="J209"/>
  <c r="J210"/>
  <c r="J211"/>
  <c r="J212"/>
  <c r="J191"/>
  <c r="J192"/>
  <c r="J193"/>
  <c r="J194"/>
  <c r="J195"/>
  <c r="J190"/>
  <c r="J182"/>
  <c r="J179"/>
  <c r="M278"/>
  <c r="M42" i="2"/>
  <c r="J276" i="1"/>
  <c r="J275"/>
  <c r="J274"/>
  <c r="M223"/>
  <c r="M31" i="2"/>
  <c r="M99" i="1"/>
  <c r="M36"/>
  <c r="M31"/>
  <c r="M11" i="2"/>
  <c r="J104" i="1"/>
  <c r="M266"/>
  <c r="M270"/>
  <c r="M40" i="2"/>
  <c r="M264" i="1"/>
  <c r="M38" i="2"/>
  <c r="M245" i="1"/>
  <c r="M183"/>
  <c r="M29" i="2"/>
  <c r="M92" i="1"/>
  <c r="M95"/>
  <c r="M21" i="2"/>
  <c r="M86" i="1"/>
  <c r="M19" i="2"/>
  <c r="M80" i="1"/>
  <c r="M17" i="2"/>
  <c r="M60" i="1"/>
  <c r="M14" i="2"/>
  <c r="M48" i="1"/>
  <c r="E229"/>
  <c r="E223"/>
  <c r="E196"/>
  <c r="E99"/>
  <c r="E80"/>
  <c r="E65"/>
  <c r="E48"/>
  <c r="J90"/>
  <c r="J55"/>
  <c r="J101"/>
  <c r="J228"/>
  <c r="J231"/>
  <c r="J189"/>
  <c r="J265"/>
  <c r="K264"/>
  <c r="K38" i="2"/>
  <c r="J269" i="1"/>
  <c r="J267"/>
  <c r="K266"/>
  <c r="J250"/>
  <c r="J251"/>
  <c r="J253"/>
  <c r="K245"/>
  <c r="J255"/>
  <c r="J256"/>
  <c r="J257"/>
  <c r="J259"/>
  <c r="J225"/>
  <c r="K223"/>
  <c r="K31" i="2"/>
  <c r="J198" i="1"/>
  <c r="J187"/>
  <c r="J185"/>
  <c r="J89"/>
  <c r="J91"/>
  <c r="J88"/>
  <c r="J94"/>
  <c r="J93"/>
  <c r="J66"/>
  <c r="J62"/>
  <c r="J61"/>
  <c r="K60"/>
  <c r="K14" i="2"/>
  <c r="J38" i="1"/>
  <c r="J39"/>
  <c r="J33"/>
  <c r="J34"/>
  <c r="J35"/>
  <c r="J32"/>
  <c r="K169"/>
  <c r="K27" i="2"/>
  <c r="K92" i="1"/>
  <c r="K20" i="2"/>
  <c r="K183" i="1"/>
  <c r="K29" i="2"/>
  <c r="K34"/>
  <c r="K270" i="1"/>
  <c r="K40" i="2"/>
  <c r="K39"/>
  <c r="M260" i="1"/>
  <c r="K229"/>
  <c r="K32" i="2"/>
  <c r="K242" i="1"/>
  <c r="K33" i="2"/>
  <c r="K31" i="1"/>
  <c r="K11" i="2"/>
  <c r="K196" i="1"/>
  <c r="K30" i="2"/>
  <c r="K278" i="1"/>
  <c r="K42" i="2"/>
  <c r="M20"/>
  <c r="M39"/>
  <c r="M33"/>
  <c r="K86" i="1"/>
  <c r="K19" i="2"/>
  <c r="K80" i="1"/>
  <c r="K17" i="2"/>
  <c r="K164" i="1"/>
  <c r="K26" i="2"/>
  <c r="K99" i="1"/>
  <c r="K24" i="2"/>
  <c r="K36" i="1"/>
  <c r="K95"/>
  <c r="S266" i="3"/>
  <c r="S245"/>
  <c r="S183"/>
  <c r="S242"/>
  <c r="S229"/>
  <c r="S223"/>
  <c r="S196"/>
  <c r="S164"/>
  <c r="S176"/>
  <c r="S169"/>
  <c r="S105"/>
  <c r="R85"/>
  <c r="S83"/>
  <c r="R64"/>
  <c r="S80"/>
  <c r="S65"/>
  <c r="S48"/>
  <c r="R47"/>
  <c r="R44"/>
  <c r="R41"/>
  <c r="S99"/>
  <c r="K80"/>
  <c r="M270"/>
  <c r="S31"/>
  <c r="K86"/>
  <c r="K92"/>
  <c r="K99"/>
  <c r="K105"/>
  <c r="K229"/>
  <c r="K242"/>
  <c r="S60"/>
  <c r="K196"/>
  <c r="K31"/>
  <c r="K60"/>
  <c r="S92"/>
  <c r="S86"/>
  <c r="K36"/>
  <c r="K48"/>
  <c r="K164"/>
  <c r="K169"/>
  <c r="K176"/>
  <c r="K183"/>
  <c r="K245"/>
  <c r="K266"/>
  <c r="K270"/>
  <c r="K65"/>
  <c r="M95"/>
  <c r="K223"/>
  <c r="M260"/>
  <c r="K278"/>
  <c r="K21" i="2"/>
  <c r="M280" i="1"/>
  <c r="M44" i="2"/>
  <c r="M35"/>
  <c r="K260" i="1"/>
  <c r="K35" i="2"/>
  <c r="S260" i="3"/>
  <c r="S36"/>
  <c r="M280"/>
  <c r="S63"/>
  <c r="S95"/>
  <c r="K260"/>
  <c r="K95"/>
  <c r="K280" i="1"/>
  <c r="K280" i="3"/>
  <c r="K282"/>
  <c r="K284"/>
  <c r="K282" i="1"/>
  <c r="K46" i="2"/>
  <c r="K44"/>
  <c r="K284" i="1"/>
  <c r="K48" i="2"/>
</calcChain>
</file>

<file path=xl/sharedStrings.xml><?xml version="1.0" encoding="utf-8"?>
<sst xmlns="http://schemas.openxmlformats.org/spreadsheetml/2006/main" count="1458" uniqueCount="490">
  <si>
    <t>Nº</t>
  </si>
  <si>
    <t>RUBROS</t>
  </si>
  <si>
    <t>SUBRUBROS</t>
  </si>
  <si>
    <t>% (*)</t>
  </si>
  <si>
    <t>UNIDAD</t>
  </si>
  <si>
    <t>CANTIDAD</t>
  </si>
  <si>
    <t>A</t>
  </si>
  <si>
    <t>OBRAS EDILICIAS</t>
  </si>
  <si>
    <t>%</t>
  </si>
  <si>
    <t>IMPLANTACIÓN</t>
  </si>
  <si>
    <t>Replanteo</t>
  </si>
  <si>
    <t>global</t>
  </si>
  <si>
    <t>Limpieza del terreno</t>
  </si>
  <si>
    <t>Cercado del predio</t>
  </si>
  <si>
    <t>m3</t>
  </si>
  <si>
    <t>u</t>
  </si>
  <si>
    <t>m2</t>
  </si>
  <si>
    <t>REVOQUES EXTERIORES</t>
  </si>
  <si>
    <t>Arena y portland pretiles</t>
  </si>
  <si>
    <t>PAVIMENTOS</t>
  </si>
  <si>
    <t>Porcelanato</t>
  </si>
  <si>
    <t>VARIOS</t>
  </si>
  <si>
    <t>Limpieza de Obras</t>
  </si>
  <si>
    <t>SUBTOTAL OBRAS EDILICIAS</t>
  </si>
  <si>
    <t>B</t>
  </si>
  <si>
    <t xml:space="preserve">SUBCONTRATOS </t>
  </si>
  <si>
    <t>1.01</t>
  </si>
  <si>
    <t>1.02</t>
  </si>
  <si>
    <t>INSTALACIÓN SANITARIA</t>
  </si>
  <si>
    <t>Accesorios</t>
  </si>
  <si>
    <t>INSTALACIÓN ELÉCTRICA</t>
  </si>
  <si>
    <t>EQUIPAMIENTO</t>
  </si>
  <si>
    <t>PINTURAS</t>
  </si>
  <si>
    <t>SUBTOTAL SUBCONTRATOS</t>
  </si>
  <si>
    <t>C</t>
  </si>
  <si>
    <t>OBRAS EXTERIORES</t>
  </si>
  <si>
    <t>SUBTOTAL INFRAESTRUCTURA</t>
  </si>
  <si>
    <t>1.00</t>
  </si>
  <si>
    <t>2.00</t>
  </si>
  <si>
    <t>2.01</t>
  </si>
  <si>
    <t>E</t>
  </si>
  <si>
    <t>DEMOLICIONES Y RETIROS</t>
  </si>
  <si>
    <t xml:space="preserve">Desamure de aberturas </t>
  </si>
  <si>
    <t>m</t>
  </si>
  <si>
    <t>Extractores de aire</t>
  </si>
  <si>
    <t>Hierro y Madera</t>
  </si>
  <si>
    <t>MONTO IMPONIBLE pesos</t>
  </si>
  <si>
    <t>PRECIO UNITARIO pesos</t>
  </si>
  <si>
    <t>TOTAL SUBRUBRO pesos</t>
  </si>
  <si>
    <t>TOTAL RUBRO pesos</t>
  </si>
  <si>
    <t>Suministro de zócalo de porcelanato</t>
  </si>
  <si>
    <t>Colocación de zócalo de porcelanato</t>
  </si>
  <si>
    <t>REVESTIMIENTO DE BAÑOS Y COCINAS</t>
  </si>
  <si>
    <t>Luminarias</t>
  </si>
  <si>
    <t>6.02.1</t>
  </si>
  <si>
    <t>6.01.1</t>
  </si>
  <si>
    <t>6.03.1</t>
  </si>
  <si>
    <t>A Instalación Eléctrica</t>
  </si>
  <si>
    <t xml:space="preserve">A Instalación Sanitaria </t>
  </si>
  <si>
    <t>Obrador-Oficina-Servicios-Baños-Vestuarios-etc.</t>
  </si>
  <si>
    <t>ml</t>
  </si>
  <si>
    <t>1.01.1</t>
  </si>
  <si>
    <t>2.01.1</t>
  </si>
  <si>
    <t>2.01.2</t>
  </si>
  <si>
    <t>2.01.3</t>
  </si>
  <si>
    <t>2.02.1</t>
  </si>
  <si>
    <t>2.02.2</t>
  </si>
  <si>
    <t>Enduido</t>
  </si>
  <si>
    <t>Puesta de red de datos</t>
  </si>
  <si>
    <t>Red de datos</t>
  </si>
  <si>
    <t>Rack de centralización</t>
  </si>
  <si>
    <t>5.02.1</t>
  </si>
  <si>
    <t>5.02.2</t>
  </si>
  <si>
    <t>INSTALACIÓN DE DEBILES TENSIONES (TELEFONIA , DATOS, AUDIO, TV…)</t>
  </si>
  <si>
    <t>5.03.1</t>
  </si>
  <si>
    <t>7.01.1</t>
  </si>
  <si>
    <t>8.01.1</t>
  </si>
  <si>
    <t>8.02.1</t>
  </si>
  <si>
    <t>C 01</t>
  </si>
  <si>
    <t>Amures</t>
  </si>
  <si>
    <t>De Aberturas - Carpintería en Madera</t>
  </si>
  <si>
    <t>De Aberturas - Carpintería en Hierro</t>
  </si>
  <si>
    <t>De Aberturas - Carpintería en Aluminio</t>
  </si>
  <si>
    <t xml:space="preserve">u </t>
  </si>
  <si>
    <t>L 01</t>
  </si>
  <si>
    <t>Ext 01</t>
  </si>
  <si>
    <t>H 01</t>
  </si>
  <si>
    <t>Tipos segun planillas/memoria (suministro)</t>
  </si>
  <si>
    <t>Equipamiento</t>
  </si>
  <si>
    <t xml:space="preserve">Mesadas   </t>
  </si>
  <si>
    <t>Tipos segun planillas/memoria (suministro y colocación)</t>
  </si>
  <si>
    <t>CARPINTERÍA EN HIERRO</t>
  </si>
  <si>
    <t>CARPINTERÍA EN MADERA</t>
  </si>
  <si>
    <t>CARPINTERÍA EN ALUMINIO</t>
  </si>
  <si>
    <t>1.02.1</t>
  </si>
  <si>
    <t>Zócalos</t>
  </si>
  <si>
    <t>MÁRMOLES Y GRANITOS</t>
  </si>
  <si>
    <t>1.03</t>
  </si>
  <si>
    <t>1.04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</si>
  <si>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</si>
  <si>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</si>
  <si>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</si>
  <si>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</si>
  <si>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</si>
  <si>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</si>
  <si>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</si>
  <si>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</si>
  <si>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</si>
  <si>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4.00</t>
  </si>
  <si>
    <t>4.01</t>
  </si>
  <si>
    <t>4.03</t>
  </si>
  <si>
    <t>5.00</t>
  </si>
  <si>
    <t>5.02</t>
  </si>
  <si>
    <t>6.00</t>
  </si>
  <si>
    <t>6.01</t>
  </si>
  <si>
    <t>6.02</t>
  </si>
  <si>
    <t>7.00</t>
  </si>
  <si>
    <t>7.01</t>
  </si>
  <si>
    <t>8.00</t>
  </si>
  <si>
    <t>8.01</t>
  </si>
  <si>
    <t>8.02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</si>
  <si>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</si>
  <si>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</si>
  <si>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</si>
  <si>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</si>
  <si>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</si>
  <si>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AYUDA A SUBCONTRATOS</t>
  </si>
  <si>
    <t xml:space="preserve">SUBTOTAL DE OBRAS (A + B + C + D) </t>
  </si>
  <si>
    <t>NOTAS:</t>
  </si>
  <si>
    <t>9.00</t>
  </si>
  <si>
    <t>9.01</t>
  </si>
  <si>
    <t>10.00</t>
  </si>
  <si>
    <t>11.00</t>
  </si>
  <si>
    <t>11.01</t>
  </si>
  <si>
    <t>11.02</t>
  </si>
  <si>
    <t>11.03</t>
  </si>
  <si>
    <t>INFRAESTRUCTURA</t>
  </si>
  <si>
    <t>5.03</t>
  </si>
  <si>
    <t>6.03</t>
  </si>
  <si>
    <t>10.01</t>
  </si>
  <si>
    <t>4.05</t>
  </si>
  <si>
    <t>a) En el subtotal (A+B+C+D) deben incluirse los honorarios de proyecto y dirección de obra, así como todos los gastos de administración y gestión del contrato de obra.</t>
  </si>
  <si>
    <t>b) (*) %- Es el porcentaje de incidencia del monto del rubro en el monto total de obras (ïtem E : A+B+C+D).</t>
  </si>
  <si>
    <t>c) el Contratista/Oferente debe verificar todas las fórmulas ya que será responsable por el resultado de las mismas.</t>
  </si>
  <si>
    <t>EMPRESA:</t>
  </si>
  <si>
    <t>LLAMADO:</t>
  </si>
  <si>
    <t>F</t>
  </si>
  <si>
    <t>TOTAL OBRAS IVA INCLUÍDO</t>
  </si>
  <si>
    <t>SUBTOTAL $</t>
  </si>
  <si>
    <t>IVA 22% $</t>
  </si>
  <si>
    <t>TOTAL $</t>
  </si>
  <si>
    <t xml:space="preserve">Abastecimiento </t>
  </si>
  <si>
    <t>Aire acondicionado</t>
  </si>
  <si>
    <t>Muros y Cielorrasos</t>
  </si>
  <si>
    <t>DIMENSIÓN ESPESOR MARCAS Y MODELOS</t>
  </si>
  <si>
    <t>Modalidad</t>
  </si>
  <si>
    <t>Obra</t>
  </si>
  <si>
    <t>Fecha</t>
  </si>
  <si>
    <t>Dirección</t>
  </si>
  <si>
    <t>Arquitecta/o</t>
  </si>
  <si>
    <t>ANEXO III</t>
  </si>
  <si>
    <t>: Karina Lasso | Pablo Gerolami</t>
  </si>
  <si>
    <t>6.03.2</t>
  </si>
  <si>
    <t>L 02</t>
  </si>
  <si>
    <t>L 03</t>
  </si>
  <si>
    <t>L 04</t>
  </si>
  <si>
    <t>L 05</t>
  </si>
  <si>
    <t>L 06</t>
  </si>
  <si>
    <t>L 07</t>
  </si>
  <si>
    <t>Desagües Pluviales</t>
  </si>
  <si>
    <t>Desagües Interiores</t>
  </si>
  <si>
    <t>Limpieza y Mantenimiento de las Instalaciones durante y al finalizar las obras</t>
  </si>
  <si>
    <t>2.05.1</t>
  </si>
  <si>
    <t>2.05.2</t>
  </si>
  <si>
    <t>Distribuccion Interna</t>
  </si>
  <si>
    <t>2.06.1</t>
  </si>
  <si>
    <t>2.06.2</t>
  </si>
  <si>
    <t>2.06.3</t>
  </si>
  <si>
    <t>2.06.6</t>
  </si>
  <si>
    <t>En Polipropileno termofusionado Cocina</t>
  </si>
  <si>
    <t xml:space="preserve">Aparatos sanitarios </t>
  </si>
  <si>
    <t>inodoro Nordico u Ferrum (modelo condicionado a la aprobación de la dirección de obra)</t>
  </si>
  <si>
    <t>Lavatorio c/ Pedestal Nordico u Ferrum (modelo condicionado a la aprobación de la dirección de obra)</t>
  </si>
  <si>
    <t>Cisterna exterior Magya de Palanca c/ accesorios de bronce</t>
  </si>
  <si>
    <t>2.07.1</t>
  </si>
  <si>
    <t>2.07.3</t>
  </si>
  <si>
    <t>Griferías y Canillas</t>
  </si>
  <si>
    <t>de primera calidad</t>
  </si>
  <si>
    <t>2.08.1</t>
  </si>
  <si>
    <t>2.08.2</t>
  </si>
  <si>
    <t>2.08.3</t>
  </si>
  <si>
    <t>2.08.4</t>
  </si>
  <si>
    <t>2.08.5</t>
  </si>
  <si>
    <t>Calentadores de agua</t>
  </si>
  <si>
    <t>calentadores de agua eléctricos 110 litros c/u</t>
  </si>
  <si>
    <t>2.10.1</t>
  </si>
  <si>
    <t>2.10.2</t>
  </si>
  <si>
    <t>2.10.3</t>
  </si>
  <si>
    <t>2.10.4</t>
  </si>
  <si>
    <t>tapas para inodoro, en plástico reforzado</t>
  </si>
  <si>
    <t>H 02</t>
  </si>
  <si>
    <t>H 03</t>
  </si>
  <si>
    <t>H 04</t>
  </si>
  <si>
    <t>H 05</t>
  </si>
  <si>
    <t>H 06</t>
  </si>
  <si>
    <t>H 07</t>
  </si>
  <si>
    <t>H 08</t>
  </si>
  <si>
    <t>H 09</t>
  </si>
  <si>
    <t>H 10</t>
  </si>
  <si>
    <t>H 11</t>
  </si>
  <si>
    <t>H 12</t>
  </si>
  <si>
    <t>H 13</t>
  </si>
  <si>
    <t>H 14</t>
  </si>
  <si>
    <t>H 15</t>
  </si>
  <si>
    <t>7.01.2</t>
  </si>
  <si>
    <t>7.01.3</t>
  </si>
  <si>
    <t>7.01.4</t>
  </si>
  <si>
    <t>7.01.5</t>
  </si>
  <si>
    <t>7.01.6</t>
  </si>
  <si>
    <t>7.01.7</t>
  </si>
  <si>
    <t>7.01.8</t>
  </si>
  <si>
    <t>7.01.9</t>
  </si>
  <si>
    <t>7.01.10</t>
  </si>
  <si>
    <t>7.01.11</t>
  </si>
  <si>
    <t>7.01.12</t>
  </si>
  <si>
    <t>7.01.13</t>
  </si>
  <si>
    <t>7.01.14</t>
  </si>
  <si>
    <t>7.01.15</t>
  </si>
  <si>
    <t>A 01</t>
  </si>
  <si>
    <t>A 02</t>
  </si>
  <si>
    <t>A 03</t>
  </si>
  <si>
    <t>A 04</t>
  </si>
  <si>
    <t>A 05</t>
  </si>
  <si>
    <t>A 06</t>
  </si>
  <si>
    <t>A 07</t>
  </si>
  <si>
    <t>A 08</t>
  </si>
  <si>
    <t>A 09</t>
  </si>
  <si>
    <t>A 10</t>
  </si>
  <si>
    <t>9.01.1</t>
  </si>
  <si>
    <t>9.01.2</t>
  </si>
  <si>
    <t>9.01.3</t>
  </si>
  <si>
    <t>9.01.4</t>
  </si>
  <si>
    <t>9.01.5</t>
  </si>
  <si>
    <t>9.01.6</t>
  </si>
  <si>
    <t>9.01.7</t>
  </si>
  <si>
    <t>9.01.8</t>
  </si>
  <si>
    <t>9.01.9</t>
  </si>
  <si>
    <t>9.01.10</t>
  </si>
  <si>
    <t>9.01.11</t>
  </si>
  <si>
    <t>C 02</t>
  </si>
  <si>
    <t>8.01.2</t>
  </si>
  <si>
    <t>10.02</t>
  </si>
  <si>
    <t>11.01.1</t>
  </si>
  <si>
    <t>11.02.1</t>
  </si>
  <si>
    <t>11.02.2</t>
  </si>
  <si>
    <t>11.02.3</t>
  </si>
  <si>
    <t>Suministro y colocación según planilla/memoria</t>
  </si>
  <si>
    <t>En paramentos 3 capas (hidrófugo, gruesa y fina)</t>
  </si>
  <si>
    <t>Colocación de baldosa 60x60</t>
  </si>
  <si>
    <t>Colocación de baldosa 30x60</t>
  </si>
  <si>
    <t>ACERO INOXIDABLE</t>
  </si>
  <si>
    <t>Ai 01</t>
  </si>
  <si>
    <t>Ai 02</t>
  </si>
  <si>
    <t>11.03.1</t>
  </si>
  <si>
    <t>11.03.2</t>
  </si>
  <si>
    <t>11.03.3</t>
  </si>
  <si>
    <t>11.03.4</t>
  </si>
  <si>
    <t>6.03.3</t>
  </si>
  <si>
    <t>6.03.4</t>
  </si>
  <si>
    <t>6.03.5</t>
  </si>
  <si>
    <t>6.03.6</t>
  </si>
  <si>
    <t>6.03.7</t>
  </si>
  <si>
    <t>: Mayo 2018</t>
  </si>
  <si>
    <t>Ayudantes</t>
  </si>
  <si>
    <t>Demolicion de muros para abrir vanos</t>
  </si>
  <si>
    <t>Demolición de escalera</t>
  </si>
  <si>
    <t>gl</t>
  </si>
  <si>
    <t>Retiro de aberturas existente</t>
  </si>
  <si>
    <t>para completar antepechos</t>
  </si>
  <si>
    <t xml:space="preserve"> Tipos según memoria/planillas</t>
  </si>
  <si>
    <t>para completar pretiles</t>
  </si>
  <si>
    <t>Picado de pisos y contrapisos para instalación santiaria</t>
  </si>
  <si>
    <t xml:space="preserve">MUROS Y TABIQUES </t>
  </si>
  <si>
    <t>Retiro de fieltro en dormitorio</t>
  </si>
  <si>
    <t>Retiro de cubiertas de chapa existente y su estructura</t>
  </si>
  <si>
    <t>Retiro de quinchado</t>
  </si>
  <si>
    <t>Retiro de cielorraso de placa existente</t>
  </si>
  <si>
    <t xml:space="preserve">Tabiques </t>
  </si>
  <si>
    <t>zócalos en baños</t>
  </si>
  <si>
    <t>CCTV</t>
  </si>
  <si>
    <t>Sobre  tabiques nuevos</t>
  </si>
  <si>
    <t>H 16</t>
  </si>
  <si>
    <t>H 17</t>
  </si>
  <si>
    <t xml:space="preserve">H 18 </t>
  </si>
  <si>
    <t>H 19</t>
  </si>
  <si>
    <t>CUBIERTAS LIVIANAS</t>
  </si>
  <si>
    <t>Construcción a nuevo</t>
  </si>
  <si>
    <t>De Poliestireno Alta Densidad "Tipo Isopanel"</t>
  </si>
  <si>
    <t xml:space="preserve">Reparación de pavimento  existente </t>
  </si>
  <si>
    <t>Demolición de estufa existente en quinchado (local 25 y 17)</t>
  </si>
  <si>
    <t>Demolición de parrillero</t>
  </si>
  <si>
    <t>2.11</t>
  </si>
  <si>
    <t>M04</t>
  </si>
  <si>
    <t>M05</t>
  </si>
  <si>
    <t>para completar vanos</t>
  </si>
  <si>
    <t>M01</t>
  </si>
  <si>
    <t>M02</t>
  </si>
  <si>
    <t>M03</t>
  </si>
  <si>
    <t>M07</t>
  </si>
  <si>
    <t>M06</t>
  </si>
  <si>
    <t>REVOQUES INTERIOR</t>
  </si>
  <si>
    <t>En paramentos 2 capas</t>
  </si>
  <si>
    <t xml:space="preserve">Suministro de baldosa 30x60 </t>
  </si>
  <si>
    <t xml:space="preserve">Suministro de baldosa 60x60 </t>
  </si>
  <si>
    <t xml:space="preserve">Suministro de baldosa vinílica </t>
  </si>
  <si>
    <t xml:space="preserve">Colocación de baldosa vinílica </t>
  </si>
  <si>
    <t>Suministro de baldosa monolítica</t>
  </si>
  <si>
    <t>Colocación de baldosa monolítica</t>
  </si>
  <si>
    <t>Vinílico</t>
  </si>
  <si>
    <t>Monolítico</t>
  </si>
  <si>
    <t>Reparación de pavimentos existentes monolítico</t>
  </si>
  <si>
    <t>Reparación de pavimentos existentes gres</t>
  </si>
  <si>
    <t>Suministro de baldosa 20x30</t>
  </si>
  <si>
    <t>Colocación de baldosa 20x30</t>
  </si>
  <si>
    <t>Desagües Exteriores</t>
  </si>
  <si>
    <t>Construcción de Cámara de inspeccion  60x60 con tapa PRFV LACHS o BERMAC</t>
  </si>
  <si>
    <t>Y Patios</t>
  </si>
  <si>
    <t>Cámara de inspeccion seca de 40x40 con tapa de PRVF LACHS o BEMAC de 40x40</t>
  </si>
  <si>
    <t>Tramos de desagues primarios de PVC 160</t>
  </si>
  <si>
    <t>Tramo  de desagues secundarios de PVC 110</t>
  </si>
  <si>
    <t>Piletas de patio 40x40 C con tapa de PRVF LACHS O BERMAC Pluviales</t>
  </si>
  <si>
    <t>Bocas de desagüe 40x40 C  con tapa de PRVF LACHS o BERMAC desagües de cocina</t>
  </si>
  <si>
    <t>Bocas de desagüe 40x40 A  con tapa de PRVF LACHS o BERMAC Pluvial</t>
  </si>
  <si>
    <t>Interceptor de grasa de 80 litros</t>
  </si>
  <si>
    <t xml:space="preserve">Circulaciones de Aire Primarias, tubos de ventilaciones </t>
  </si>
  <si>
    <t>Circulaciones de Aire Secundarias, tubos de ventilaciones y rejas de aspiraciones</t>
  </si>
  <si>
    <t>Pruebas Hidraulicas</t>
  </si>
  <si>
    <t>Columnas de desagues pluviales PVC 110 con protección mecánica</t>
  </si>
  <si>
    <t>Tramos de desagues pluviales en caños perforados protegidos con geotextil</t>
  </si>
  <si>
    <t>Bocas de desagüe 40x40 A</t>
  </si>
  <si>
    <t>Desagues primarios baños-ramales</t>
  </si>
  <si>
    <t>Desagues secundarios baños</t>
  </si>
  <si>
    <t>Desagues secundarios y de piso en lavadero</t>
  </si>
  <si>
    <t>Desagues secundarios y de piso en cocina</t>
  </si>
  <si>
    <t>Desagues de piso en locales, placares etc. donde se instalan calentadores de agua</t>
  </si>
  <si>
    <t>Desagües de unidades interiores  de Aire Acondicionado</t>
  </si>
  <si>
    <t>Desagüe de interceptor de grasas</t>
  </si>
  <si>
    <t>Sifones</t>
  </si>
  <si>
    <t>Sifones de Piletas Cocina Hechos en Obra c/piezas de PVC 50</t>
  </si>
  <si>
    <t xml:space="preserve">Valvulas de bronce cromado, sifones de lavatorios y bachas, hechos en obra c/ piezas de PVC 40 </t>
  </si>
  <si>
    <t>Rejillas de Piso de 10x10 de PVC blanco</t>
  </si>
  <si>
    <t>Tapas de PVC para proteccion de la bocas de acometida de los caños durante la obra</t>
  </si>
  <si>
    <t>Polipropileno termofusionado, toda  la cañería de abastecimiento</t>
  </si>
  <si>
    <t xml:space="preserve">Cañería desde  Depósito de reserva </t>
  </si>
  <si>
    <t>Pruebas Manometricas</t>
  </si>
  <si>
    <t xml:space="preserve">Limpieza de depósito de reserva, terminada la obra </t>
  </si>
  <si>
    <t>En Polipropileno termofusionado Baño</t>
  </si>
  <si>
    <t>En Polipropileno termofusionado Lavadero</t>
  </si>
  <si>
    <t>Tapas y Tapones de PPL para protección de terminales de distribuccion</t>
  </si>
  <si>
    <t xml:space="preserve">Mezcladoras de cocina de pared cierre tradicional, 1 por pileta </t>
  </si>
  <si>
    <t>Monocomando de cocina 40 mm cierre ceramico p/baja presion</t>
  </si>
  <si>
    <t>Mezcladora de duchero volante cruz cierre tradicional</t>
  </si>
  <si>
    <t>Mezcladora de lavatorio cierre tradicional con volante cruz</t>
  </si>
  <si>
    <t>Monocomando de lavatorio 40 mm cierre ceramico p/baja presion</t>
  </si>
  <si>
    <t>3.00</t>
  </si>
  <si>
    <t>INSTALACIONES CONTRA INCENDIO</t>
  </si>
  <si>
    <t>Luces de indicacion</t>
  </si>
  <si>
    <t>Carteleria segun Normativa</t>
  </si>
  <si>
    <t>G01</t>
  </si>
  <si>
    <t>G02</t>
  </si>
  <si>
    <t>1.01.2</t>
  </si>
  <si>
    <t>percheros de losa de embutir (uno por c/baño)</t>
  </si>
  <si>
    <t>jabonera de losa de embutir (una por c/ducha)</t>
  </si>
  <si>
    <t>portarrollos de losa de embutir (uno por inodoro)</t>
  </si>
  <si>
    <t>Detectores de humo según recaudos</t>
  </si>
  <si>
    <t>3.01</t>
  </si>
  <si>
    <t>3.02</t>
  </si>
  <si>
    <t>3.03</t>
  </si>
  <si>
    <t>2.01.4</t>
  </si>
  <si>
    <t>2.01.5</t>
  </si>
  <si>
    <t>2.01.6</t>
  </si>
  <si>
    <t>2.01.7</t>
  </si>
  <si>
    <t>2.01.8</t>
  </si>
  <si>
    <t>2.01.9</t>
  </si>
  <si>
    <t>2.01.10</t>
  </si>
  <si>
    <t>2.01.11</t>
  </si>
  <si>
    <t>2.02.3</t>
  </si>
  <si>
    <t>2.03.1</t>
  </si>
  <si>
    <t>2.03.2</t>
  </si>
  <si>
    <t>2.03.3</t>
  </si>
  <si>
    <t>2.03.4</t>
  </si>
  <si>
    <t>2.03.5</t>
  </si>
  <si>
    <t>2.03.6</t>
  </si>
  <si>
    <t>2.03.7</t>
  </si>
  <si>
    <t>2.03.8</t>
  </si>
  <si>
    <t>2.03.9</t>
  </si>
  <si>
    <t>2.04.1</t>
  </si>
  <si>
    <t>2.04.2</t>
  </si>
  <si>
    <t>2.04.3</t>
  </si>
  <si>
    <t>2.04.4</t>
  </si>
  <si>
    <t>2.05.3</t>
  </si>
  <si>
    <t>2.05.4</t>
  </si>
  <si>
    <t>2.06.4</t>
  </si>
  <si>
    <t>2.06.5</t>
  </si>
  <si>
    <t>2.07.2</t>
  </si>
  <si>
    <t>Proyecto eléctrico</t>
  </si>
  <si>
    <t>Canalizaciones y cajas</t>
  </si>
  <si>
    <t xml:space="preserve">Enhebrado de conductores </t>
  </si>
  <si>
    <t>Tableros (suministro y colocación)</t>
  </si>
  <si>
    <t>Módulos y plaquetas (suminsitro y colocación)</t>
  </si>
  <si>
    <t>Instalación de luminarias</t>
  </si>
  <si>
    <t>4.04</t>
  </si>
  <si>
    <t>4.06</t>
  </si>
  <si>
    <t>4.07</t>
  </si>
  <si>
    <t>Suministro y colocación de cámaras</t>
  </si>
  <si>
    <t>Cableado del sistema</t>
  </si>
  <si>
    <t>5.03.2</t>
  </si>
  <si>
    <t>AA 9.000BTU</t>
  </si>
  <si>
    <t>Central de alarma de incendio</t>
  </si>
  <si>
    <t>3.04</t>
  </si>
  <si>
    <t>H 20</t>
  </si>
  <si>
    <t>H 21</t>
  </si>
  <si>
    <t>H 22</t>
  </si>
  <si>
    <t>H 23</t>
  </si>
  <si>
    <t>H 24</t>
  </si>
  <si>
    <t>H 25</t>
  </si>
  <si>
    <t>Equipamiento de cocina según recaudos gráficos</t>
  </si>
  <si>
    <t>A 11</t>
  </si>
  <si>
    <t>Para cielorraso de cocina</t>
  </si>
  <si>
    <t>11.01.2</t>
  </si>
  <si>
    <t>Sobre muros existentes (según recaudos)</t>
  </si>
  <si>
    <t>Sobre cielorraso existentes (según recaudos)</t>
  </si>
  <si>
    <t>Sobre tabique nuevos</t>
  </si>
  <si>
    <t>Esmalte premarcos de madera a intervenir</t>
  </si>
  <si>
    <t>Antióxido en Herrería (herrería nueva)</t>
  </si>
  <si>
    <t>Esmalte Sintético (herrería nueva)</t>
  </si>
  <si>
    <t>Esmalte Satinado (carpintería nueva)</t>
  </si>
  <si>
    <t>Protector para madera satinado (carpintería nueva)</t>
  </si>
  <si>
    <t>PAVIMENTO  EXTERIOR</t>
  </si>
  <si>
    <t>Estructura para revestimiento en placa fenólica sobre piscina</t>
  </si>
  <si>
    <t xml:space="preserve">revestimiento placa fenólica pintada sobre piscina </t>
  </si>
  <si>
    <t>Cerco perimetral</t>
  </si>
  <si>
    <t>: Precio - proyecto Sistema "Llave en Mano"</t>
  </si>
  <si>
    <t>: Acondicionamiento Parcial y Reforma</t>
  </si>
  <si>
    <t>: Calle Lanus 6087, Montevideo</t>
  </si>
  <si>
    <t>: Ania Yim | Victoria Mantero | Gissell Venosa</t>
  </si>
  <si>
    <t>3.01.1</t>
  </si>
  <si>
    <t>3.02.1</t>
  </si>
  <si>
    <t>3.02.2</t>
  </si>
  <si>
    <t>3.03.1</t>
  </si>
  <si>
    <t>3.03.2</t>
  </si>
  <si>
    <t>3.03.3</t>
  </si>
  <si>
    <t>3.03.4</t>
  </si>
  <si>
    <t>3.03.5</t>
  </si>
  <si>
    <t>4.02</t>
  </si>
  <si>
    <t>5.01</t>
  </si>
  <si>
    <t>6.01.2</t>
  </si>
  <si>
    <t>6.02.2</t>
  </si>
  <si>
    <t>6.02.3</t>
  </si>
  <si>
    <t>6.02.4</t>
  </si>
  <si>
    <t>6.02.5</t>
  </si>
  <si>
    <t>6.02.6</t>
  </si>
  <si>
    <t>6.02.7</t>
  </si>
  <si>
    <t>6.02.8</t>
  </si>
  <si>
    <t>6.04.1</t>
  </si>
  <si>
    <t>6.04.2</t>
  </si>
  <si>
    <t>7.02</t>
  </si>
  <si>
    <t>9.02</t>
  </si>
  <si>
    <t>Sobre cielorrasos nuevos</t>
  </si>
  <si>
    <t>11.02.4</t>
  </si>
  <si>
    <t>11.03.5</t>
  </si>
  <si>
    <t>RESUMEN DE LA OFERTA</t>
  </si>
  <si>
    <t>PLANILLA DE MEDICIÓN DE AVANCE DE OBRA</t>
  </si>
  <si>
    <t xml:space="preserve"> mes:</t>
  </si>
  <si>
    <t xml:space="preserve">AVANCE </t>
  </si>
  <si>
    <t>AVANCE</t>
  </si>
  <si>
    <t>TOTAL</t>
  </si>
  <si>
    <t>ANTERIOR %</t>
  </si>
  <si>
    <t>DEL MES</t>
  </si>
  <si>
    <t>ACUMULADO</t>
  </si>
  <si>
    <t>RUBRO MES</t>
  </si>
  <si>
    <t>(acumulado)</t>
  </si>
  <si>
    <t>$</t>
  </si>
  <si>
    <t>TOTAL DE OBRAS DEL MES</t>
  </si>
  <si>
    <t>CRONOGRAMA DE OBRAS E INVERSIONES MENSUALES PREVISTAS</t>
  </si>
  <si>
    <t>mes 1</t>
  </si>
  <si>
    <t>mes 2</t>
  </si>
  <si>
    <t>las inversiones mensuales en $</t>
  </si>
  <si>
    <t>se debe representar el avance de obra previsto en % y barras;</t>
  </si>
  <si>
    <t>ANEXO V</t>
  </si>
</sst>
</file>

<file path=xl/styles.xml><?xml version="1.0" encoding="utf-8"?>
<styleSheet xmlns="http://schemas.openxmlformats.org/spreadsheetml/2006/main">
  <numFmts count="1">
    <numFmt numFmtId="197" formatCode="0.0%"/>
  </numFmts>
  <fonts count="1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2" fontId="2" fillId="2" borderId="9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0" fillId="0" borderId="3" xfId="0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15" xfId="0" applyBorder="1"/>
    <xf numFmtId="0" fontId="0" fillId="0" borderId="14" xfId="0" applyBorder="1"/>
    <xf numFmtId="0" fontId="0" fillId="0" borderId="16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vertical="center"/>
    </xf>
    <xf numFmtId="9" fontId="3" fillId="5" borderId="13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6" borderId="3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0" fillId="6" borderId="5" xfId="0" applyFill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0" fontId="2" fillId="6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left" vertical="center"/>
    </xf>
    <xf numFmtId="2" fontId="4" fillId="0" borderId="3" xfId="0" applyNumberFormat="1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10" xfId="0" applyBorder="1"/>
    <xf numFmtId="2" fontId="2" fillId="6" borderId="1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5" xfId="0" applyBorder="1"/>
    <xf numFmtId="2" fontId="2" fillId="6" borderId="6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0" fillId="6" borderId="14" xfId="0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6" borderId="14" xfId="0" applyFont="1" applyFill="1" applyBorder="1" applyAlignment="1">
      <alignment horizontal="left" vertical="center"/>
    </xf>
    <xf numFmtId="4" fontId="2" fillId="6" borderId="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1" fillId="4" borderId="12" xfId="0" applyNumberFormat="1" applyFont="1" applyFill="1" applyBorder="1" applyAlignment="1">
      <alignment horizontal="center" vertical="center"/>
    </xf>
    <xf numFmtId="4" fontId="0" fillId="4" borderId="20" xfId="0" applyNumberFormat="1" applyFill="1" applyBorder="1"/>
    <xf numFmtId="4" fontId="0" fillId="6" borderId="5" xfId="0" applyNumberFormat="1" applyFill="1" applyBorder="1" applyAlignment="1">
      <alignment vertical="center"/>
    </xf>
    <xf numFmtId="4" fontId="2" fillId="6" borderId="11" xfId="0" applyNumberFormat="1" applyFont="1" applyFill="1" applyBorder="1" applyAlignment="1">
      <alignment vertical="center"/>
    </xf>
    <xf numFmtId="4" fontId="2" fillId="6" borderId="3" xfId="0" applyNumberFormat="1" applyFont="1" applyFill="1" applyBorder="1"/>
    <xf numFmtId="4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6" borderId="16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6" xfId="0" applyNumberFormat="1" applyBorder="1"/>
    <xf numFmtId="4" fontId="0" fillId="3" borderId="12" xfId="0" applyNumberForma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right" vertical="center"/>
    </xf>
    <xf numFmtId="4" fontId="2" fillId="3" borderId="21" xfId="0" applyNumberFormat="1" applyFont="1" applyFill="1" applyBorder="1"/>
    <xf numFmtId="4" fontId="0" fillId="0" borderId="0" xfId="0" applyNumberFormat="1" applyBorder="1" applyAlignment="1">
      <alignment vertical="center"/>
    </xf>
    <xf numFmtId="4" fontId="0" fillId="4" borderId="12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6" borderId="8" xfId="0" applyNumberFormat="1" applyFont="1" applyFill="1" applyBorder="1" applyAlignment="1">
      <alignment vertical="center"/>
    </xf>
    <xf numFmtId="4" fontId="0" fillId="0" borderId="2" xfId="0" applyNumberFormat="1" applyBorder="1"/>
    <xf numFmtId="4" fontId="3" fillId="5" borderId="12" xfId="0" applyNumberFormat="1" applyFont="1" applyFill="1" applyBorder="1" applyAlignment="1">
      <alignment vertical="center"/>
    </xf>
    <xf numFmtId="4" fontId="3" fillId="5" borderId="20" xfId="0" applyNumberFormat="1" applyFont="1" applyFill="1" applyBorder="1" applyAlignment="1">
      <alignment vertical="center"/>
    </xf>
    <xf numFmtId="4" fontId="3" fillId="5" borderId="21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/>
    <xf numFmtId="4" fontId="0" fillId="0" borderId="0" xfId="0" applyNumberFormat="1" applyFill="1"/>
    <xf numFmtId="4" fontId="0" fillId="0" borderId="0" xfId="0" applyNumberFormat="1" applyFill="1" applyBorder="1"/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0" fillId="7" borderId="9" xfId="0" applyFill="1" applyBorder="1" applyAlignment="1">
      <alignment horizontal="center" vertical="center"/>
    </xf>
    <xf numFmtId="0" fontId="1" fillId="7" borderId="12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center" vertical="center"/>
    </xf>
    <xf numFmtId="4" fontId="1" fillId="7" borderId="12" xfId="0" applyNumberFormat="1" applyFont="1" applyFill="1" applyBorder="1" applyAlignment="1">
      <alignment horizontal="center" vertical="center"/>
    </xf>
    <xf numFmtId="4" fontId="0" fillId="7" borderId="20" xfId="0" applyNumberFormat="1" applyFill="1" applyBorder="1"/>
    <xf numFmtId="197" fontId="0" fillId="0" borderId="4" xfId="0" applyNumberFormat="1" applyBorder="1"/>
    <xf numFmtId="197" fontId="0" fillId="0" borderId="1" xfId="0" applyNumberFormat="1" applyBorder="1"/>
    <xf numFmtId="0" fontId="0" fillId="0" borderId="1" xfId="0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3" fillId="5" borderId="9" xfId="0" applyNumberFormat="1" applyFont="1" applyFill="1" applyBorder="1" applyAlignment="1">
      <alignment horizontal="justify" vertical="center"/>
    </xf>
    <xf numFmtId="4" fontId="3" fillId="0" borderId="0" xfId="0" applyNumberFormat="1" applyFont="1" applyFill="1"/>
    <xf numFmtId="0" fontId="2" fillId="6" borderId="5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4" fillId="0" borderId="0" xfId="0" applyFont="1"/>
    <xf numFmtId="4" fontId="0" fillId="0" borderId="7" xfId="0" applyNumberForma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/>
    <xf numFmtId="4" fontId="6" fillId="0" borderId="0" xfId="0" applyNumberFormat="1" applyFont="1" applyBorder="1" applyAlignment="1">
      <alignment vertical="top"/>
    </xf>
    <xf numFmtId="4" fontId="9" fillId="0" borderId="12" xfId="0" applyNumberFormat="1" applyFont="1" applyFill="1" applyBorder="1"/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5" xfId="0" applyNumberFormat="1" applyFont="1" applyFill="1" applyBorder="1"/>
    <xf numFmtId="4" fontId="3" fillId="0" borderId="11" xfId="0" applyNumberFormat="1" applyFont="1" applyBorder="1" applyAlignment="1">
      <alignment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vertical="center"/>
    </xf>
    <xf numFmtId="9" fontId="3" fillId="6" borderId="12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/>
    <xf numFmtId="4" fontId="3" fillId="6" borderId="20" xfId="0" applyNumberFormat="1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left" vertical="center"/>
    </xf>
    <xf numFmtId="0" fontId="10" fillId="6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4" fontId="10" fillId="6" borderId="12" xfId="0" applyNumberFormat="1" applyFont="1" applyFill="1" applyBorder="1" applyAlignment="1">
      <alignment horizontal="center" vertical="center"/>
    </xf>
    <xf numFmtId="4" fontId="9" fillId="6" borderId="12" xfId="0" applyNumberFormat="1" applyFont="1" applyFill="1" applyBorder="1"/>
    <xf numFmtId="4" fontId="0" fillId="8" borderId="0" xfId="0" applyNumberFormat="1" applyFill="1" applyBorder="1"/>
    <xf numFmtId="4" fontId="0" fillId="8" borderId="0" xfId="0" applyNumberFormat="1" applyFill="1"/>
    <xf numFmtId="4" fontId="2" fillId="8" borderId="0" xfId="0" applyNumberFormat="1" applyFont="1" applyFill="1" applyBorder="1" applyAlignment="1">
      <alignment horizontal="center" vertical="center" wrapText="1"/>
    </xf>
    <xf numFmtId="4" fontId="2" fillId="8" borderId="0" xfId="0" applyNumberFormat="1" applyFont="1" applyFill="1" applyBorder="1"/>
    <xf numFmtId="4" fontId="2" fillId="8" borderId="0" xfId="0" applyNumberFormat="1" applyFont="1" applyFill="1" applyBorder="1" applyAlignment="1">
      <alignment horizontal="right" vertical="center"/>
    </xf>
    <xf numFmtId="4" fontId="3" fillId="8" borderId="0" xfId="0" applyNumberFormat="1" applyFont="1" applyFill="1" applyBorder="1" applyAlignment="1">
      <alignment vertical="center"/>
    </xf>
    <xf numFmtId="0" fontId="2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 applyAlignment="1"/>
    <xf numFmtId="0" fontId="4" fillId="0" borderId="22" xfId="0" applyFont="1" applyBorder="1" applyAlignment="1"/>
    <xf numFmtId="0" fontId="0" fillId="0" borderId="22" xfId="0" applyBorder="1"/>
    <xf numFmtId="0" fontId="2" fillId="0" borderId="22" xfId="0" applyFont="1" applyBorder="1" applyAlignment="1"/>
    <xf numFmtId="0" fontId="4" fillId="0" borderId="0" xfId="0" applyFont="1" applyFill="1" applyBorder="1" applyAlignment="1"/>
    <xf numFmtId="4" fontId="0" fillId="0" borderId="15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justify"/>
    </xf>
    <xf numFmtId="0" fontId="4" fillId="0" borderId="10" xfId="0" applyFont="1" applyFill="1" applyBorder="1" applyAlignment="1">
      <alignment vertical="center"/>
    </xf>
    <xf numFmtId="0" fontId="4" fillId="0" borderId="3" xfId="0" applyFont="1" applyBorder="1"/>
    <xf numFmtId="0" fontId="4" fillId="6" borderId="5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3" xfId="0" applyNumberFormat="1" applyFont="1" applyFill="1" applyBorder="1"/>
    <xf numFmtId="0" fontId="0" fillId="0" borderId="3" xfId="0" applyFill="1" applyBorder="1" applyAlignment="1">
      <alignment horizontal="center" vertical="center"/>
    </xf>
    <xf numFmtId="4" fontId="0" fillId="0" borderId="3" xfId="0" applyNumberFormat="1" applyFill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justify"/>
    </xf>
    <xf numFmtId="0" fontId="0" fillId="0" borderId="14" xfId="0" applyFill="1" applyBorder="1" applyAlignment="1">
      <alignment horizontal="center" vertical="center"/>
    </xf>
    <xf numFmtId="4" fontId="0" fillId="0" borderId="14" xfId="0" applyNumberFormat="1" applyFill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4" fontId="0" fillId="6" borderId="3" xfId="0" applyNumberForma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4" fontId="3" fillId="0" borderId="10" xfId="0" applyNumberFormat="1" applyFont="1" applyFill="1" applyBorder="1"/>
    <xf numFmtId="4" fontId="3" fillId="6" borderId="9" xfId="0" applyNumberFormat="1" applyFont="1" applyFill="1" applyBorder="1"/>
    <xf numFmtId="4" fontId="0" fillId="0" borderId="0" xfId="0" applyNumberFormat="1" applyBorder="1"/>
    <xf numFmtId="0" fontId="0" fillId="0" borderId="0" xfId="0" applyFill="1" applyBorder="1"/>
    <xf numFmtId="0" fontId="2" fillId="6" borderId="9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3" fillId="6" borderId="20" xfId="0" applyNumberFormat="1" applyFont="1" applyFill="1" applyBorder="1" applyAlignment="1">
      <alignment vertical="center"/>
    </xf>
    <xf numFmtId="0" fontId="0" fillId="9" borderId="9" xfId="0" applyFill="1" applyBorder="1" applyAlignment="1">
      <alignment horizontal="center" vertical="center"/>
    </xf>
    <xf numFmtId="0" fontId="1" fillId="9" borderId="12" xfId="0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center" vertical="center"/>
    </xf>
    <xf numFmtId="0" fontId="0" fillId="9" borderId="20" xfId="0" applyFill="1" applyBorder="1"/>
    <xf numFmtId="0" fontId="1" fillId="0" borderId="0" xfId="0" applyFont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4" borderId="11" xfId="0" applyFill="1" applyBorder="1"/>
    <xf numFmtId="3" fontId="0" fillId="0" borderId="4" xfId="0" applyNumberFormat="1" applyBorder="1" applyAlignment="1">
      <alignment horizontal="center"/>
    </xf>
    <xf numFmtId="2" fontId="0" fillId="0" borderId="15" xfId="0" applyNumberFormat="1" applyBorder="1"/>
    <xf numFmtId="4" fontId="0" fillId="0" borderId="4" xfId="0" applyNumberFormat="1" applyBorder="1"/>
    <xf numFmtId="3" fontId="0" fillId="0" borderId="3" xfId="0" applyNumberFormat="1" applyBorder="1" applyAlignment="1">
      <alignment horizontal="center"/>
    </xf>
    <xf numFmtId="0" fontId="0" fillId="0" borderId="17" xfId="0" applyBorder="1"/>
    <xf numFmtId="0" fontId="0" fillId="0" borderId="16" xfId="0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0" xfId="0" applyNumberFormat="1"/>
    <xf numFmtId="2" fontId="0" fillId="0" borderId="17" xfId="0" applyNumberFormat="1" applyBorder="1"/>
    <xf numFmtId="2" fontId="0" fillId="0" borderId="16" xfId="0" applyNumberFormat="1" applyBorder="1"/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/>
    <xf numFmtId="4" fontId="2" fillId="3" borderId="3" xfId="0" applyNumberFormat="1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5" xfId="0" applyFont="1" applyFill="1" applyBorder="1"/>
    <xf numFmtId="0" fontId="2" fillId="4" borderId="11" xfId="0" applyFont="1" applyFill="1" applyBorder="1"/>
    <xf numFmtId="2" fontId="0" fillId="0" borderId="14" xfId="0" applyNumberFormat="1" applyBorder="1"/>
    <xf numFmtId="2" fontId="0" fillId="0" borderId="4" xfId="0" applyNumberFormat="1" applyBorder="1"/>
    <xf numFmtId="2" fontId="0" fillId="0" borderId="3" xfId="0" applyNumberFormat="1" applyBorder="1"/>
    <xf numFmtId="2" fontId="0" fillId="0" borderId="6" xfId="0" applyNumberFormat="1" applyBorder="1"/>
    <xf numFmtId="4" fontId="0" fillId="0" borderId="15" xfId="0" applyNumberFormat="1" applyBorder="1"/>
    <xf numFmtId="4" fontId="0" fillId="0" borderId="14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0" fontId="1" fillId="6" borderId="9" xfId="0" applyFont="1" applyFill="1" applyBorder="1" applyAlignment="1">
      <alignment horizontal="center"/>
    </xf>
    <xf numFmtId="0" fontId="1" fillId="6" borderId="12" xfId="0" applyFont="1" applyFill="1" applyBorder="1"/>
    <xf numFmtId="4" fontId="1" fillId="6" borderId="12" xfId="0" applyNumberFormat="1" applyFont="1" applyFill="1" applyBorder="1"/>
    <xf numFmtId="4" fontId="1" fillId="6" borderId="20" xfId="0" applyNumberFormat="1" applyFont="1" applyFill="1" applyBorder="1"/>
    <xf numFmtId="4" fontId="3" fillId="0" borderId="0" xfId="0" applyNumberFormat="1" applyFont="1"/>
    <xf numFmtId="0" fontId="3" fillId="0" borderId="0" xfId="0" applyFont="1"/>
    <xf numFmtId="4" fontId="3" fillId="6" borderId="9" xfId="0" applyNumberFormat="1" applyFont="1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3" fillId="7" borderId="9" xfId="0" applyFont="1" applyFill="1" applyBorder="1"/>
    <xf numFmtId="0" fontId="0" fillId="7" borderId="12" xfId="0" applyFill="1" applyBorder="1"/>
    <xf numFmtId="0" fontId="0" fillId="7" borderId="20" xfId="0" applyFill="1" applyBorder="1"/>
    <xf numFmtId="0" fontId="2" fillId="7" borderId="20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2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2" fillId="3" borderId="19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3" borderId="30" xfId="0" applyFont="1" applyFill="1" applyBorder="1"/>
    <xf numFmtId="0" fontId="2" fillId="3" borderId="31" xfId="0" applyFont="1" applyFill="1" applyBorder="1"/>
    <xf numFmtId="0" fontId="2" fillId="3" borderId="32" xfId="0" applyFont="1" applyFill="1" applyBorder="1"/>
    <xf numFmtId="0" fontId="2" fillId="3" borderId="33" xfId="0" applyFont="1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20" xfId="0" applyFill="1" applyBorder="1"/>
    <xf numFmtId="0" fontId="0" fillId="6" borderId="10" xfId="0" applyFill="1" applyBorder="1"/>
    <xf numFmtId="0" fontId="0" fillId="6" borderId="5" xfId="0" applyFill="1" applyBorder="1"/>
    <xf numFmtId="0" fontId="0" fillId="6" borderId="11" xfId="0" applyFill="1" applyBorder="1"/>
    <xf numFmtId="0" fontId="0" fillId="0" borderId="4" xfId="0" applyBorder="1"/>
    <xf numFmtId="0" fontId="0" fillId="3" borderId="9" xfId="0" applyFill="1" applyBorder="1"/>
    <xf numFmtId="0" fontId="0" fillId="3" borderId="12" xfId="0" applyFill="1" applyBorder="1"/>
    <xf numFmtId="0" fontId="0" fillId="3" borderId="20" xfId="0" applyFill="1" applyBorder="1"/>
    <xf numFmtId="197" fontId="0" fillId="0" borderId="3" xfId="0" applyNumberFormat="1" applyBorder="1"/>
    <xf numFmtId="0" fontId="3" fillId="5" borderId="9" xfId="0" applyFont="1" applyFill="1" applyBorder="1"/>
    <xf numFmtId="0" fontId="3" fillId="5" borderId="12" xfId="0" applyFont="1" applyFill="1" applyBorder="1"/>
    <xf numFmtId="2" fontId="3" fillId="5" borderId="20" xfId="0" applyNumberFormat="1" applyFont="1" applyFill="1" applyBorder="1"/>
    <xf numFmtId="0" fontId="2" fillId="3" borderId="20" xfId="0" applyFont="1" applyFill="1" applyBorder="1"/>
    <xf numFmtId="4" fontId="1" fillId="7" borderId="12" xfId="0" applyNumberFormat="1" applyFont="1" applyFill="1" applyBorder="1" applyAlignment="1">
      <alignment horizontal="left" vertical="center"/>
    </xf>
    <xf numFmtId="4" fontId="1" fillId="7" borderId="20" xfId="0" applyNumberFormat="1" applyFont="1" applyFill="1" applyBorder="1" applyAlignment="1">
      <alignment horizontal="left" vertical="center"/>
    </xf>
    <xf numFmtId="4" fontId="2" fillId="4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4" fontId="9" fillId="6" borderId="9" xfId="0" applyNumberFormat="1" applyFont="1" applyFill="1" applyBorder="1"/>
    <xf numFmtId="4" fontId="9" fillId="6" borderId="20" xfId="0" applyNumberFormat="1" applyFont="1" applyFill="1" applyBorder="1"/>
    <xf numFmtId="4" fontId="2" fillId="7" borderId="12" xfId="0" applyNumberFormat="1" applyFont="1" applyFill="1" applyBorder="1" applyAlignment="1">
      <alignment horizontal="left" vertical="center"/>
    </xf>
    <xf numFmtId="4" fontId="6" fillId="0" borderId="0" xfId="0" applyNumberFormat="1" applyFont="1" applyAlignment="1"/>
    <xf numFmtId="0" fontId="8" fillId="0" borderId="0" xfId="0" applyFont="1" applyBorder="1" applyAlignment="1">
      <alignment horizontal="center"/>
    </xf>
    <xf numFmtId="0" fontId="7" fillId="3" borderId="24" xfId="0" applyFont="1" applyFill="1" applyBorder="1" applyAlignment="1">
      <alignment horizontal="center" vertical="justify"/>
    </xf>
    <xf numFmtId="0" fontId="7" fillId="3" borderId="1" xfId="0" applyFont="1" applyFill="1" applyBorder="1" applyAlignment="1">
      <alignment horizontal="center" vertical="justify"/>
    </xf>
    <xf numFmtId="0" fontId="7" fillId="3" borderId="30" xfId="0" applyFont="1" applyFill="1" applyBorder="1" applyAlignment="1">
      <alignment horizontal="center" vertical="justify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4" fontId="2" fillId="3" borderId="39" xfId="0" applyNumberFormat="1" applyFont="1" applyFill="1" applyBorder="1" applyAlignment="1">
      <alignment horizontal="center" vertical="center" wrapText="1"/>
    </xf>
    <xf numFmtId="4" fontId="2" fillId="3" borderId="40" xfId="0" applyNumberFormat="1" applyFont="1" applyFill="1" applyBorder="1" applyAlignment="1">
      <alignment horizontal="center" vertical="center" wrapText="1"/>
    </xf>
    <xf numFmtId="4" fontId="2" fillId="3" borderId="41" xfId="0" applyNumberFormat="1" applyFont="1" applyFill="1" applyBorder="1" applyAlignment="1">
      <alignment horizontal="center" vertical="center" wrapText="1"/>
    </xf>
    <xf numFmtId="4" fontId="2" fillId="3" borderId="26" xfId="0" applyNumberFormat="1" applyFont="1" applyFill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4" fontId="2" fillId="3" borderId="3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4" fontId="2" fillId="3" borderId="24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30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/>
    </xf>
    <xf numFmtId="4" fontId="2" fillId="6" borderId="5" xfId="0" applyNumberFormat="1" applyFont="1" applyFill="1" applyBorder="1" applyAlignment="1">
      <alignment horizontal="center"/>
    </xf>
    <xf numFmtId="4" fontId="2" fillId="6" borderId="11" xfId="0" applyNumberFormat="1" applyFont="1" applyFill="1" applyBorder="1" applyAlignment="1">
      <alignment horizontal="center"/>
    </xf>
    <xf numFmtId="4" fontId="2" fillId="6" borderId="19" xfId="0" applyNumberFormat="1" applyFont="1" applyFill="1" applyBorder="1" applyAlignment="1">
      <alignment horizontal="center"/>
    </xf>
    <xf numFmtId="4" fontId="2" fillId="6" borderId="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4" fontId="2" fillId="3" borderId="9" xfId="0" applyNumberFormat="1" applyFont="1" applyFill="1" applyBorder="1" applyAlignment="1">
      <alignment horizontal="center"/>
    </xf>
    <xf numFmtId="4" fontId="2" fillId="3" borderId="12" xfId="0" applyNumberFormat="1" applyFont="1" applyFill="1" applyBorder="1" applyAlignment="1">
      <alignment horizontal="center"/>
    </xf>
    <xf numFmtId="4" fontId="2" fillId="3" borderId="20" xfId="0" applyNumberFormat="1" applyFont="1" applyFill="1" applyBorder="1" applyAlignment="1">
      <alignment horizontal="center"/>
    </xf>
    <xf numFmtId="4" fontId="2" fillId="10" borderId="9" xfId="0" applyNumberFormat="1" applyFont="1" applyFill="1" applyBorder="1" applyAlignment="1">
      <alignment horizontal="center"/>
    </xf>
    <xf numFmtId="4" fontId="2" fillId="10" borderId="12" xfId="0" applyNumberFormat="1" applyFont="1" applyFill="1" applyBorder="1" applyAlignment="1">
      <alignment horizontal="center"/>
    </xf>
    <xf numFmtId="4" fontId="2" fillId="10" borderId="20" xfId="0" applyNumberFormat="1" applyFont="1" applyFill="1" applyBorder="1" applyAlignment="1">
      <alignment horizontal="center"/>
    </xf>
    <xf numFmtId="4" fontId="2" fillId="5" borderId="9" xfId="0" applyNumberFormat="1" applyFont="1" applyFill="1" applyBorder="1" applyAlignment="1">
      <alignment horizontal="center"/>
    </xf>
    <xf numFmtId="4" fontId="2" fillId="5" borderId="12" xfId="0" applyNumberFormat="1" applyFont="1" applyFill="1" applyBorder="1" applyAlignment="1">
      <alignment horizontal="center"/>
    </xf>
    <xf numFmtId="4" fontId="2" fillId="5" borderId="20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justify"/>
    </xf>
    <xf numFmtId="0" fontId="0" fillId="0" borderId="5" xfId="0" applyFill="1" applyBorder="1" applyAlignment="1">
      <alignment horizontal="left" vertical="justify"/>
    </xf>
    <xf numFmtId="0" fontId="0" fillId="0" borderId="11" xfId="0" applyFill="1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66675</xdr:rowOff>
    </xdr:from>
    <xdr:to>
      <xdr:col>3</xdr:col>
      <xdr:colOff>485775</xdr:colOff>
      <xdr:row>12</xdr:row>
      <xdr:rowOff>57150</xdr:rowOff>
    </xdr:to>
    <xdr:pic>
      <xdr:nvPicPr>
        <xdr:cNvPr id="1119" name="Picture 40" descr="inau Arquitectur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42975"/>
          <a:ext cx="27146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66675</xdr:rowOff>
    </xdr:from>
    <xdr:to>
      <xdr:col>3</xdr:col>
      <xdr:colOff>485775</xdr:colOff>
      <xdr:row>12</xdr:row>
      <xdr:rowOff>57150</xdr:rowOff>
    </xdr:to>
    <xdr:pic>
      <xdr:nvPicPr>
        <xdr:cNvPr id="5127" name="Picture 40" descr="inau Arquitectur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42975"/>
          <a:ext cx="27146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ARQUITECTURA%20-%20INAU/2015-%20LLAMADOS%20A%20PRECIOS%20-%20BASE/11%20PRESUPUESTO%20DETALLADO%20POR%20RUBROS%20INAU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Y CRONOGRAMA "/>
      <sheetName val="RESUMEN de la OFERTA"/>
      <sheetName val="PLANILLA MEDICIÓN AVANCE OBRA"/>
      <sheetName val="Hoja1"/>
    </sheetNames>
    <sheetDataSet>
      <sheetData sheetId="0">
        <row r="16">
          <cell r="C16" t="str">
            <v>EMPRESA:</v>
          </cell>
          <cell r="J16" t="str">
            <v>LLAMADO:</v>
          </cell>
        </row>
        <row r="33">
          <cell r="K33">
            <v>0</v>
          </cell>
          <cell r="M33">
            <v>0</v>
          </cell>
        </row>
        <row r="44">
          <cell r="B44" t="str">
            <v>3.00</v>
          </cell>
          <cell r="M44">
            <v>0</v>
          </cell>
        </row>
        <row r="325">
          <cell r="B325" t="str">
            <v>A</v>
          </cell>
          <cell r="C325" t="str">
            <v>SUBTOTAL OBRAS EDILICIAS</v>
          </cell>
        </row>
        <row r="327">
          <cell r="B327" t="str">
            <v>B</v>
          </cell>
          <cell r="C327" t="str">
            <v xml:space="preserve">SUBCONTRATOS </v>
          </cell>
        </row>
        <row r="510">
          <cell r="B510" t="str">
            <v>B</v>
          </cell>
          <cell r="C510" t="str">
            <v>SUBTOTAL SUBCONTRATOS</v>
          </cell>
        </row>
        <row r="512">
          <cell r="B512" t="str">
            <v>C</v>
          </cell>
          <cell r="C512" t="str">
            <v>INFRAESTRUCTURA</v>
          </cell>
        </row>
        <row r="600">
          <cell r="B600" t="str">
            <v>C</v>
          </cell>
          <cell r="C600" t="str">
            <v>SUBTOTAL INFRAESTRUCTURA</v>
          </cell>
        </row>
        <row r="602">
          <cell r="B602" t="str">
            <v>D</v>
          </cell>
        </row>
        <row r="608">
          <cell r="C608" t="str">
            <v>SUBTOTAL RUBROS AGREGADOS POR EL CONTRATISTA</v>
          </cell>
        </row>
        <row r="610">
          <cell r="B610" t="str">
            <v>E</v>
          </cell>
          <cell r="C610" t="str">
            <v xml:space="preserve">SUBTOTAL DE OBRAS (A + B + C + D) </v>
          </cell>
        </row>
        <row r="612">
          <cell r="J612" t="str">
            <v>IVA 22%</v>
          </cell>
        </row>
        <row r="614">
          <cell r="B614" t="str">
            <v>F</v>
          </cell>
          <cell r="C614" t="str">
            <v>TOTAL OBRAS IVA INCLUÍDO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99"/>
  <sheetViews>
    <sheetView topLeftCell="A7" zoomScale="55" zoomScaleNormal="55" zoomScaleSheetLayoutView="80" workbookViewId="0">
      <selection activeCell="AB14" sqref="AB14"/>
    </sheetView>
  </sheetViews>
  <sheetFormatPr baseColWidth="10" defaultRowHeight="12.75"/>
  <cols>
    <col min="1" max="1" width="2.28515625" customWidth="1"/>
    <col min="2" max="2" width="9.42578125" style="17" customWidth="1"/>
    <col min="3" max="3" width="25" customWidth="1"/>
    <col min="4" max="4" width="53.42578125" customWidth="1"/>
    <col min="5" max="5" width="15.42578125" customWidth="1"/>
    <col min="6" max="6" width="20" customWidth="1"/>
    <col min="7" max="7" width="8" customWidth="1"/>
    <col min="8" max="9" width="10.7109375" style="121" customWidth="1"/>
    <col min="10" max="10" width="11.42578125" style="121"/>
    <col min="11" max="11" width="12.140625" style="121" customWidth="1"/>
    <col min="12" max="12" width="2" style="121" customWidth="1"/>
    <col min="13" max="13" width="15.85546875" style="121" customWidth="1"/>
    <col min="14" max="14" width="1.7109375" style="159" customWidth="1"/>
    <col min="15" max="15" width="3.85546875" style="159" hidden="1" customWidth="1"/>
    <col min="16" max="16" width="18" style="159" hidden="1" customWidth="1"/>
    <col min="17" max="17" width="9" style="24" customWidth="1"/>
    <col min="18" max="18" width="11.42578125" style="24"/>
    <col min="19" max="19" width="5.7109375" style="24" customWidth="1"/>
    <col min="20" max="22" width="11.42578125" style="24"/>
    <col min="23" max="23" width="9.28515625" style="24" customWidth="1"/>
    <col min="24" max="24" width="5.7109375" style="24" customWidth="1"/>
    <col min="25" max="25" width="11.42578125" style="24"/>
  </cols>
  <sheetData>
    <row r="3" spans="1:24" ht="30">
      <c r="E3" s="385" t="s">
        <v>160</v>
      </c>
      <c r="F3" s="385"/>
      <c r="G3" s="385"/>
    </row>
    <row r="4" spans="1:24" ht="13.5" thickBot="1"/>
    <row r="5" spans="1:24">
      <c r="A5" s="24"/>
      <c r="B5" s="222"/>
      <c r="C5" s="223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3"/>
      <c r="O5" s="223"/>
      <c r="P5" s="223"/>
      <c r="Q5" s="224"/>
      <c r="R5" s="224"/>
      <c r="S5" s="224"/>
      <c r="T5" s="224"/>
      <c r="U5" s="224"/>
      <c r="V5" s="224"/>
      <c r="W5" s="224"/>
      <c r="X5" s="224"/>
    </row>
    <row r="6" spans="1:24">
      <c r="A6" s="24"/>
      <c r="B6" s="220"/>
      <c r="C6" s="24"/>
      <c r="D6" s="218"/>
      <c r="E6" s="218"/>
      <c r="F6" s="218"/>
      <c r="G6" s="218"/>
      <c r="H6" s="218"/>
      <c r="I6" s="218"/>
      <c r="J6" s="218"/>
      <c r="K6" s="218"/>
      <c r="L6" s="218"/>
      <c r="M6" s="218"/>
      <c r="N6"/>
      <c r="O6"/>
      <c r="P6"/>
    </row>
    <row r="7" spans="1:24">
      <c r="A7" s="24"/>
      <c r="B7" s="220"/>
      <c r="C7" s="24"/>
      <c r="D7" s="218"/>
      <c r="E7" s="183"/>
      <c r="F7" s="183"/>
      <c r="G7" s="183"/>
      <c r="H7" s="183"/>
      <c r="I7" s="183"/>
      <c r="J7" s="183"/>
      <c r="K7" s="183"/>
      <c r="L7" s="183"/>
      <c r="M7" s="183"/>
      <c r="N7"/>
      <c r="O7"/>
      <c r="P7"/>
    </row>
    <row r="8" spans="1:24">
      <c r="A8" s="24"/>
      <c r="B8" s="220"/>
      <c r="C8" s="24"/>
      <c r="D8" s="218"/>
      <c r="E8" s="218"/>
      <c r="F8" s="218"/>
      <c r="G8" s="218"/>
      <c r="H8" s="218"/>
      <c r="I8" s="218"/>
      <c r="J8" s="218"/>
      <c r="K8" s="218"/>
      <c r="L8" s="218"/>
      <c r="M8" s="218"/>
      <c r="N8"/>
      <c r="O8"/>
      <c r="P8"/>
    </row>
    <row r="9" spans="1:24">
      <c r="A9" s="24"/>
      <c r="B9" s="220"/>
      <c r="C9" s="24"/>
      <c r="D9" s="218"/>
      <c r="E9" s="218"/>
      <c r="F9" s="218"/>
      <c r="G9" s="218"/>
      <c r="H9" s="218"/>
      <c r="I9" s="218"/>
      <c r="J9" s="218"/>
      <c r="K9" s="218"/>
      <c r="L9" s="218"/>
      <c r="M9" s="218"/>
      <c r="N9"/>
      <c r="O9"/>
      <c r="P9"/>
    </row>
    <row r="10" spans="1:24">
      <c r="A10" s="24"/>
      <c r="B10" s="220"/>
      <c r="C10" s="218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/>
      <c r="O10"/>
      <c r="P10"/>
    </row>
    <row r="11" spans="1:24">
      <c r="A11" s="220"/>
      <c r="B11" s="221"/>
      <c r="C11" s="218"/>
      <c r="D11" s="183"/>
      <c r="E11" s="218"/>
      <c r="F11" s="218"/>
      <c r="G11" s="218"/>
      <c r="H11" s="218"/>
      <c r="I11" s="218"/>
      <c r="J11" s="218"/>
      <c r="K11" s="218"/>
      <c r="L11" s="218"/>
      <c r="M11" s="218"/>
      <c r="N11"/>
      <c r="O11"/>
      <c r="P11"/>
    </row>
    <row r="12" spans="1:24">
      <c r="A12" s="220"/>
      <c r="B12" s="221"/>
      <c r="C12" s="218"/>
      <c r="D12" s="183"/>
      <c r="E12" s="218"/>
      <c r="F12" s="218"/>
      <c r="G12" s="218"/>
      <c r="H12" s="218"/>
      <c r="I12" s="218"/>
      <c r="J12" s="218"/>
      <c r="K12" s="218"/>
      <c r="L12" s="218"/>
      <c r="M12" s="218"/>
      <c r="N12"/>
      <c r="O12"/>
      <c r="P12"/>
    </row>
    <row r="13" spans="1:24">
      <c r="A13" s="220"/>
      <c r="B13" s="221"/>
      <c r="C13" s="218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/>
      <c r="O13"/>
      <c r="P13"/>
    </row>
    <row r="14" spans="1:24">
      <c r="A14" s="24"/>
      <c r="B14" s="220" t="s">
        <v>156</v>
      </c>
      <c r="C14" s="24"/>
      <c r="D14" s="218" t="s">
        <v>443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4"/>
      <c r="O14" s="24"/>
      <c r="P14" s="24"/>
    </row>
    <row r="15" spans="1:24">
      <c r="A15" s="24"/>
      <c r="B15" s="220" t="s">
        <v>155</v>
      </c>
      <c r="C15" s="24"/>
      <c r="D15" s="218" t="s">
        <v>442</v>
      </c>
      <c r="E15" s="218"/>
      <c r="F15" s="218"/>
      <c r="G15" s="218"/>
      <c r="H15" s="218"/>
      <c r="I15" s="218"/>
      <c r="J15" s="218"/>
      <c r="K15" s="218"/>
      <c r="L15" s="218"/>
      <c r="M15" s="218"/>
      <c r="N15"/>
      <c r="O15"/>
      <c r="P15"/>
    </row>
    <row r="16" spans="1:24">
      <c r="A16" s="24"/>
      <c r="B16" s="220" t="s">
        <v>157</v>
      </c>
      <c r="C16" s="24"/>
      <c r="D16" s="218" t="s">
        <v>272</v>
      </c>
      <c r="E16" s="183"/>
      <c r="F16" s="183"/>
      <c r="G16" s="183"/>
      <c r="H16" s="183"/>
      <c r="I16" s="183"/>
      <c r="J16" s="183"/>
      <c r="K16" s="183"/>
      <c r="L16" s="183"/>
      <c r="M16" s="183"/>
      <c r="N16"/>
      <c r="O16"/>
      <c r="P16"/>
    </row>
    <row r="17" spans="1:24">
      <c r="A17" s="24"/>
      <c r="B17" s="220" t="s">
        <v>158</v>
      </c>
      <c r="C17" s="24"/>
      <c r="D17" s="218" t="s">
        <v>444</v>
      </c>
      <c r="E17" s="218"/>
      <c r="F17" s="218"/>
      <c r="G17" s="218"/>
      <c r="H17" s="218"/>
      <c r="I17" s="218"/>
      <c r="J17" s="218"/>
      <c r="K17" s="218"/>
      <c r="L17" s="218"/>
      <c r="M17" s="218"/>
      <c r="N17"/>
      <c r="O17"/>
      <c r="P17"/>
    </row>
    <row r="18" spans="1:24">
      <c r="A18" s="24"/>
      <c r="B18" s="220" t="s">
        <v>159</v>
      </c>
      <c r="C18" s="24"/>
      <c r="D18" s="218" t="s">
        <v>445</v>
      </c>
      <c r="E18" s="218"/>
      <c r="F18" s="218"/>
      <c r="G18" s="218"/>
      <c r="H18" s="218"/>
      <c r="I18" s="218"/>
      <c r="J18" s="218"/>
      <c r="K18" s="218"/>
      <c r="L18" s="218"/>
      <c r="M18" s="218"/>
      <c r="N18"/>
      <c r="O18"/>
      <c r="P18"/>
    </row>
    <row r="19" spans="1:24">
      <c r="A19" s="24"/>
      <c r="B19" s="225" t="s">
        <v>273</v>
      </c>
      <c r="C19" s="24"/>
      <c r="D19" s="218" t="s">
        <v>161</v>
      </c>
      <c r="E19" s="183"/>
      <c r="F19" s="183"/>
      <c r="G19" s="183"/>
      <c r="H19" s="183"/>
      <c r="I19" s="183"/>
      <c r="J19" s="183"/>
      <c r="K19" s="183"/>
      <c r="L19" s="183"/>
      <c r="M19" s="183"/>
      <c r="N19"/>
      <c r="O19"/>
      <c r="P19"/>
    </row>
    <row r="20" spans="1:24" ht="13.5" thickBot="1">
      <c r="A20" s="219"/>
      <c r="B20" s="27"/>
      <c r="C20" s="218"/>
      <c r="D20" s="183"/>
      <c r="E20" s="218"/>
      <c r="F20" s="218"/>
      <c r="G20" s="218"/>
      <c r="H20" s="218"/>
      <c r="I20" s="218"/>
      <c r="J20" s="218"/>
      <c r="K20" s="218"/>
      <c r="L20" s="218"/>
      <c r="M20" s="218"/>
      <c r="N20"/>
      <c r="O20"/>
      <c r="P20"/>
    </row>
    <row r="21" spans="1:24" ht="24.95" customHeight="1" thickBot="1">
      <c r="A21" s="1"/>
      <c r="B21" s="206"/>
      <c r="C21" s="207" t="s">
        <v>144</v>
      </c>
      <c r="D21" s="208"/>
      <c r="E21" s="209"/>
      <c r="F21" s="208"/>
      <c r="G21" s="208"/>
      <c r="H21" s="210"/>
      <c r="I21" s="210"/>
      <c r="J21" s="209" t="s">
        <v>145</v>
      </c>
      <c r="K21" s="210"/>
      <c r="L21" s="210"/>
      <c r="M21" s="211"/>
      <c r="N21" s="211"/>
      <c r="O21" s="189"/>
      <c r="P21" s="189"/>
      <c r="Q21" s="381"/>
      <c r="R21" s="211"/>
      <c r="S21" s="211"/>
      <c r="T21" s="211"/>
      <c r="U21" s="211"/>
      <c r="V21" s="211"/>
      <c r="W21" s="211"/>
      <c r="X21" s="382"/>
    </row>
    <row r="22" spans="1:24" ht="13.5" thickBot="1">
      <c r="A22" s="1"/>
      <c r="B22" s="3"/>
      <c r="C22" s="2"/>
      <c r="D22" s="1"/>
      <c r="E22" s="1"/>
      <c r="F22" s="3"/>
      <c r="G22" s="1"/>
      <c r="H22" s="120"/>
      <c r="I22" s="120"/>
      <c r="J22" s="120"/>
      <c r="K22" s="120"/>
      <c r="L22" s="120"/>
    </row>
    <row r="23" spans="1:24" ht="18.75" customHeight="1" thickBot="1">
      <c r="A23" s="1"/>
      <c r="B23" s="164"/>
      <c r="C23" s="165" t="s">
        <v>121</v>
      </c>
      <c r="D23" s="166"/>
      <c r="E23" s="166"/>
      <c r="F23" s="166"/>
      <c r="G23" s="166"/>
      <c r="H23" s="167"/>
      <c r="I23" s="167"/>
      <c r="J23" s="167"/>
      <c r="K23" s="167"/>
      <c r="L23" s="167"/>
      <c r="M23" s="168"/>
      <c r="N23" s="212"/>
      <c r="O23" s="160"/>
      <c r="P23" s="160"/>
      <c r="Q23" s="383" t="s">
        <v>484</v>
      </c>
      <c r="R23" s="167"/>
      <c r="S23" s="167"/>
      <c r="T23" s="167"/>
      <c r="U23" s="377"/>
      <c r="V23" s="377"/>
      <c r="W23" s="377"/>
      <c r="X23" s="378"/>
    </row>
    <row r="24" spans="1:24" ht="18.75" thickBot="1">
      <c r="A24" s="1"/>
      <c r="B24" s="3"/>
      <c r="C24" s="2"/>
      <c r="D24" s="1"/>
      <c r="E24" s="1"/>
      <c r="F24" s="3"/>
      <c r="G24" s="1"/>
      <c r="H24" s="120"/>
      <c r="I24" s="120"/>
      <c r="J24" s="120"/>
      <c r="K24" s="120"/>
      <c r="L24" s="122"/>
      <c r="N24" s="213"/>
      <c r="Q24" s="1"/>
      <c r="R24" s="1"/>
      <c r="S24" s="1"/>
      <c r="T24" s="1"/>
      <c r="U24" s="1"/>
      <c r="V24" s="1"/>
      <c r="W24" s="1"/>
      <c r="X24" s="1"/>
    </row>
    <row r="25" spans="1:24" ht="15" customHeight="1">
      <c r="A25" s="1"/>
      <c r="B25" s="389" t="s">
        <v>0</v>
      </c>
      <c r="C25" s="392" t="s">
        <v>1</v>
      </c>
      <c r="D25" s="395" t="s">
        <v>2</v>
      </c>
      <c r="E25" s="386" t="s">
        <v>154</v>
      </c>
      <c r="F25" s="398" t="s">
        <v>3</v>
      </c>
      <c r="G25" s="407" t="s">
        <v>4</v>
      </c>
      <c r="H25" s="410" t="s">
        <v>5</v>
      </c>
      <c r="I25" s="410" t="s">
        <v>47</v>
      </c>
      <c r="J25" s="410" t="s">
        <v>48</v>
      </c>
      <c r="K25" s="404" t="s">
        <v>49</v>
      </c>
      <c r="L25" s="122"/>
      <c r="M25" s="401" t="s">
        <v>46</v>
      </c>
      <c r="N25" s="214"/>
      <c r="O25" s="172"/>
      <c r="P25" s="172"/>
      <c r="Q25" s="413" t="s">
        <v>485</v>
      </c>
      <c r="R25" s="413"/>
      <c r="S25" s="413"/>
      <c r="T25" s="414"/>
      <c r="U25" s="419" t="s">
        <v>486</v>
      </c>
      <c r="V25" s="413"/>
      <c r="W25" s="413"/>
      <c r="X25" s="420"/>
    </row>
    <row r="26" spans="1:24" ht="15" customHeight="1">
      <c r="A26" s="1"/>
      <c r="B26" s="390"/>
      <c r="C26" s="393"/>
      <c r="D26" s="396"/>
      <c r="E26" s="387"/>
      <c r="F26" s="399"/>
      <c r="G26" s="408"/>
      <c r="H26" s="411"/>
      <c r="I26" s="411"/>
      <c r="J26" s="411"/>
      <c r="K26" s="405"/>
      <c r="L26" s="122"/>
      <c r="M26" s="402"/>
      <c r="N26" s="214"/>
      <c r="O26" s="172"/>
      <c r="P26" s="172"/>
      <c r="Q26" s="415"/>
      <c r="R26" s="415"/>
      <c r="S26" s="415"/>
      <c r="T26" s="416"/>
      <c r="U26" s="421"/>
      <c r="V26" s="415"/>
      <c r="W26" s="415"/>
      <c r="X26" s="422"/>
    </row>
    <row r="27" spans="1:24" ht="21" customHeight="1" thickBot="1">
      <c r="A27" s="1"/>
      <c r="B27" s="391"/>
      <c r="C27" s="394"/>
      <c r="D27" s="397"/>
      <c r="E27" s="388"/>
      <c r="F27" s="400"/>
      <c r="G27" s="409"/>
      <c r="H27" s="412"/>
      <c r="I27" s="412"/>
      <c r="J27" s="412"/>
      <c r="K27" s="406"/>
      <c r="L27" s="122"/>
      <c r="M27" s="403"/>
      <c r="N27" s="214"/>
      <c r="O27" s="172"/>
      <c r="P27" s="172"/>
      <c r="Q27" s="417"/>
      <c r="R27" s="417"/>
      <c r="S27" s="417"/>
      <c r="T27" s="418"/>
      <c r="U27" s="423"/>
      <c r="V27" s="417"/>
      <c r="W27" s="417"/>
      <c r="X27" s="424"/>
    </row>
    <row r="28" spans="1:24" ht="15" customHeight="1" thickBot="1">
      <c r="A28" s="1"/>
      <c r="B28" s="4"/>
      <c r="C28" s="5"/>
      <c r="D28" s="4"/>
      <c r="E28" s="4"/>
      <c r="F28" s="4"/>
      <c r="G28" s="4"/>
      <c r="H28" s="123"/>
      <c r="I28" s="123"/>
      <c r="J28" s="123"/>
      <c r="K28" s="123"/>
      <c r="N28" s="213"/>
      <c r="Q28" s="123"/>
      <c r="R28" s="123"/>
      <c r="S28" s="123"/>
      <c r="T28" s="123"/>
      <c r="U28" s="123"/>
      <c r="V28" s="123"/>
      <c r="W28" s="123"/>
      <c r="X28" s="123"/>
    </row>
    <row r="29" spans="1:24" ht="15" customHeight="1" thickBot="1">
      <c r="A29" s="1"/>
      <c r="B29" s="40" t="s">
        <v>6</v>
      </c>
      <c r="C29" s="85" t="s">
        <v>7</v>
      </c>
      <c r="D29" s="84"/>
      <c r="E29" s="84"/>
      <c r="F29" s="84"/>
      <c r="G29" s="84"/>
      <c r="H29" s="124"/>
      <c r="I29" s="124"/>
      <c r="J29" s="124"/>
      <c r="K29" s="124"/>
      <c r="L29" s="125"/>
      <c r="M29" s="126"/>
      <c r="N29" s="212"/>
      <c r="O29" s="160"/>
      <c r="P29" s="160"/>
      <c r="Q29" s="124"/>
      <c r="R29" s="124"/>
      <c r="S29" s="124"/>
      <c r="T29" s="124"/>
      <c r="U29" s="124"/>
      <c r="V29" s="124"/>
      <c r="W29" s="124"/>
      <c r="X29" s="379"/>
    </row>
    <row r="30" spans="1:24" ht="15" customHeight="1">
      <c r="A30" s="6"/>
      <c r="B30" s="87"/>
      <c r="C30" s="5"/>
      <c r="D30" s="4"/>
      <c r="E30" s="4"/>
      <c r="F30" s="4"/>
      <c r="G30" s="4"/>
      <c r="H30" s="123"/>
      <c r="I30" s="123"/>
      <c r="J30" s="123"/>
      <c r="K30" s="123"/>
      <c r="L30" s="122"/>
      <c r="N30" s="213"/>
      <c r="Q30" s="123"/>
      <c r="R30" s="123"/>
      <c r="S30" s="123"/>
      <c r="T30" s="123"/>
      <c r="U30" s="123"/>
      <c r="V30" s="123"/>
      <c r="W30" s="123"/>
      <c r="X30" s="123"/>
    </row>
    <row r="31" spans="1:24" ht="15" customHeight="1">
      <c r="A31" s="1"/>
      <c r="B31" s="88" t="s">
        <v>37</v>
      </c>
      <c r="C31" s="90" t="s">
        <v>9</v>
      </c>
      <c r="D31" s="93"/>
      <c r="E31" s="91"/>
      <c r="F31" s="92"/>
      <c r="G31" s="92"/>
      <c r="H31" s="127"/>
      <c r="I31" s="127"/>
      <c r="J31" s="127"/>
      <c r="K31" s="128">
        <f>SUM(J32:J35)</f>
        <v>0</v>
      </c>
      <c r="L31" s="122"/>
      <c r="M31" s="129">
        <f>SUM(M32:M35)</f>
        <v>0</v>
      </c>
      <c r="N31" s="215"/>
      <c r="O31" s="161"/>
      <c r="P31" s="161"/>
      <c r="Q31" s="425"/>
      <c r="R31" s="426"/>
      <c r="S31" s="426"/>
      <c r="T31" s="426"/>
      <c r="U31" s="426"/>
      <c r="V31" s="426"/>
      <c r="W31" s="426"/>
      <c r="X31" s="427"/>
    </row>
    <row r="32" spans="1:24" ht="15" customHeight="1">
      <c r="A32" s="1"/>
      <c r="B32" s="95" t="s">
        <v>37</v>
      </c>
      <c r="C32" s="13"/>
      <c r="D32" s="30" t="s">
        <v>10</v>
      </c>
      <c r="E32" s="58"/>
      <c r="F32" s="73"/>
      <c r="G32" s="31" t="s">
        <v>11</v>
      </c>
      <c r="H32" s="130"/>
      <c r="I32" s="130"/>
      <c r="J32" s="130">
        <f>SUM(H32*I32)</f>
        <v>0</v>
      </c>
      <c r="K32" s="131"/>
      <c r="L32" s="122"/>
      <c r="M32" s="132"/>
      <c r="N32" s="212"/>
      <c r="O32" s="160"/>
      <c r="P32" s="160"/>
      <c r="Q32" s="430"/>
      <c r="R32" s="431"/>
      <c r="S32" s="431"/>
      <c r="T32" s="432"/>
      <c r="U32" s="433"/>
      <c r="V32" s="434"/>
      <c r="W32" s="434"/>
      <c r="X32" s="435"/>
    </row>
    <row r="33" spans="1:24" ht="15" customHeight="1">
      <c r="A33" s="1"/>
      <c r="B33" s="95" t="s">
        <v>27</v>
      </c>
      <c r="C33" s="13"/>
      <c r="D33" s="39" t="s">
        <v>59</v>
      </c>
      <c r="E33" s="59"/>
      <c r="F33" s="70"/>
      <c r="G33" s="38" t="s">
        <v>11</v>
      </c>
      <c r="H33" s="133"/>
      <c r="I33" s="133"/>
      <c r="J33" s="133">
        <f>SUM(H33*I33)</f>
        <v>0</v>
      </c>
      <c r="K33" s="134"/>
      <c r="L33" s="122"/>
      <c r="M33" s="132"/>
      <c r="N33" s="212"/>
      <c r="O33" s="160"/>
      <c r="P33" s="160"/>
      <c r="Q33" s="430"/>
      <c r="R33" s="431"/>
      <c r="S33" s="431"/>
      <c r="T33" s="432"/>
      <c r="U33" s="433"/>
      <c r="V33" s="434"/>
      <c r="W33" s="434"/>
      <c r="X33" s="435"/>
    </row>
    <row r="34" spans="1:24" ht="15" customHeight="1">
      <c r="A34" s="1"/>
      <c r="B34" s="95" t="s">
        <v>97</v>
      </c>
      <c r="C34" s="13"/>
      <c r="D34" s="30" t="s">
        <v>12</v>
      </c>
      <c r="E34" s="44"/>
      <c r="F34" s="70"/>
      <c r="G34" s="29" t="s">
        <v>11</v>
      </c>
      <c r="H34" s="133"/>
      <c r="I34" s="133"/>
      <c r="J34" s="133">
        <f>SUM(H34*I34)</f>
        <v>0</v>
      </c>
      <c r="K34" s="134"/>
      <c r="L34" s="122"/>
      <c r="M34" s="132"/>
      <c r="N34" s="212"/>
      <c r="O34" s="160"/>
      <c r="P34" s="160"/>
      <c r="Q34" s="430"/>
      <c r="R34" s="431"/>
      <c r="S34" s="431"/>
      <c r="T34" s="432"/>
      <c r="U34" s="433"/>
      <c r="V34" s="434"/>
      <c r="W34" s="434"/>
      <c r="X34" s="435"/>
    </row>
    <row r="35" spans="1:24" ht="15" customHeight="1">
      <c r="A35" s="1"/>
      <c r="B35" s="95" t="s">
        <v>98</v>
      </c>
      <c r="C35" s="13"/>
      <c r="D35" s="30" t="s">
        <v>13</v>
      </c>
      <c r="E35" s="44"/>
      <c r="F35" s="70"/>
      <c r="G35" s="29" t="s">
        <v>11</v>
      </c>
      <c r="H35" s="133"/>
      <c r="I35" s="133"/>
      <c r="J35" s="133">
        <f>SUM(H35*I35)</f>
        <v>0</v>
      </c>
      <c r="K35" s="130"/>
      <c r="L35" s="122"/>
      <c r="M35" s="132"/>
      <c r="N35" s="212"/>
      <c r="O35" s="160"/>
      <c r="P35" s="160"/>
      <c r="Q35" s="430"/>
      <c r="R35" s="431"/>
      <c r="S35" s="431"/>
      <c r="T35" s="432"/>
      <c r="U35" s="433"/>
      <c r="V35" s="434"/>
      <c r="W35" s="434"/>
      <c r="X35" s="435"/>
    </row>
    <row r="36" spans="1:24" ht="15" customHeight="1">
      <c r="A36" s="1"/>
      <c r="B36" s="88" t="s">
        <v>38</v>
      </c>
      <c r="C36" s="90" t="s">
        <v>41</v>
      </c>
      <c r="D36" s="91"/>
      <c r="E36" s="91"/>
      <c r="F36" s="92"/>
      <c r="G36" s="92"/>
      <c r="H36" s="127"/>
      <c r="I36" s="127"/>
      <c r="J36" s="127"/>
      <c r="K36" s="128">
        <f>SUM(J37:J43)</f>
        <v>0</v>
      </c>
      <c r="L36" s="122"/>
      <c r="M36" s="129">
        <f>SUM(M37:M43)</f>
        <v>0</v>
      </c>
      <c r="N36" s="215"/>
      <c r="O36" s="161"/>
      <c r="P36" s="161"/>
      <c r="Q36" s="428"/>
      <c r="R36" s="429"/>
      <c r="S36" s="429"/>
      <c r="T36" s="429"/>
      <c r="U36" s="429"/>
      <c r="V36" s="429"/>
      <c r="W36" s="429"/>
      <c r="X36" s="429"/>
    </row>
    <row r="37" spans="1:24" ht="15" customHeight="1">
      <c r="A37" s="1"/>
      <c r="B37" s="95" t="s">
        <v>39</v>
      </c>
      <c r="C37" s="13"/>
      <c r="D37" s="30" t="s">
        <v>274</v>
      </c>
      <c r="E37" s="58"/>
      <c r="F37" s="73"/>
      <c r="G37" s="31" t="s">
        <v>14</v>
      </c>
      <c r="H37" s="130"/>
      <c r="I37" s="130"/>
      <c r="J37" s="130">
        <f t="shared" ref="J37:J47" si="0">SUM(H37*I37)</f>
        <v>0</v>
      </c>
      <c r="K37" s="131"/>
      <c r="L37" s="122"/>
      <c r="M37" s="132"/>
      <c r="N37" s="212"/>
      <c r="O37" s="160"/>
      <c r="P37" s="160"/>
      <c r="Q37" s="430"/>
      <c r="R37" s="431"/>
      <c r="S37" s="431"/>
      <c r="T37" s="432"/>
      <c r="U37" s="433"/>
      <c r="V37" s="434"/>
      <c r="W37" s="434"/>
      <c r="X37" s="435"/>
    </row>
    <row r="38" spans="1:24" ht="15" customHeight="1">
      <c r="A38" s="28"/>
      <c r="B38" s="95">
        <v>2.02</v>
      </c>
      <c r="C38" s="13"/>
      <c r="D38" s="30" t="s">
        <v>42</v>
      </c>
      <c r="E38" s="44"/>
      <c r="F38" s="70"/>
      <c r="G38" s="29" t="s">
        <v>16</v>
      </c>
      <c r="H38" s="133"/>
      <c r="I38" s="133"/>
      <c r="J38" s="133">
        <f t="shared" si="0"/>
        <v>0</v>
      </c>
      <c r="K38" s="134"/>
      <c r="L38" s="122"/>
      <c r="M38" s="132"/>
      <c r="N38" s="212"/>
      <c r="O38" s="160"/>
      <c r="P38" s="160"/>
      <c r="Q38" s="430"/>
      <c r="R38" s="431"/>
      <c r="S38" s="431"/>
      <c r="T38" s="432"/>
      <c r="U38" s="433"/>
      <c r="V38" s="434"/>
      <c r="W38" s="434"/>
      <c r="X38" s="435"/>
    </row>
    <row r="39" spans="1:24" ht="15" customHeight="1">
      <c r="A39" s="28"/>
      <c r="B39" s="95" t="s">
        <v>100</v>
      </c>
      <c r="C39" s="13"/>
      <c r="D39" s="30" t="s">
        <v>275</v>
      </c>
      <c r="E39" s="44"/>
      <c r="F39" s="70"/>
      <c r="G39" s="29" t="s">
        <v>14</v>
      </c>
      <c r="H39" s="133"/>
      <c r="I39" s="133"/>
      <c r="J39" s="133">
        <f t="shared" si="0"/>
        <v>0</v>
      </c>
      <c r="K39" s="134"/>
      <c r="L39" s="122"/>
      <c r="M39" s="132"/>
      <c r="N39" s="212"/>
      <c r="O39" s="160"/>
      <c r="P39" s="160"/>
      <c r="Q39" s="430"/>
      <c r="R39" s="431"/>
      <c r="S39" s="431"/>
      <c r="T39" s="432"/>
      <c r="U39" s="433"/>
      <c r="V39" s="434"/>
      <c r="W39" s="434"/>
      <c r="X39" s="435"/>
    </row>
    <row r="40" spans="1:24" ht="15" customHeight="1">
      <c r="A40" s="28"/>
      <c r="B40" s="95" t="s">
        <v>101</v>
      </c>
      <c r="C40" s="13"/>
      <c r="D40" s="39" t="s">
        <v>299</v>
      </c>
      <c r="E40" s="44"/>
      <c r="F40" s="70"/>
      <c r="G40" s="29" t="s">
        <v>14</v>
      </c>
      <c r="H40" s="133"/>
      <c r="I40" s="133"/>
      <c r="J40" s="130">
        <f t="shared" si="0"/>
        <v>0</v>
      </c>
      <c r="K40" s="134"/>
      <c r="L40" s="122"/>
      <c r="M40" s="132"/>
      <c r="N40" s="212"/>
      <c r="O40" s="160"/>
      <c r="P40" s="160"/>
      <c r="Q40" s="430"/>
      <c r="R40" s="431"/>
      <c r="S40" s="431"/>
      <c r="T40" s="432"/>
      <c r="U40" s="433"/>
      <c r="V40" s="434"/>
      <c r="W40" s="434"/>
      <c r="X40" s="435"/>
    </row>
    <row r="41" spans="1:24" ht="15" customHeight="1">
      <c r="A41" s="28"/>
      <c r="B41" s="95" t="s">
        <v>102</v>
      </c>
      <c r="C41" s="13"/>
      <c r="D41" s="39" t="s">
        <v>300</v>
      </c>
      <c r="E41" s="44"/>
      <c r="F41" s="70"/>
      <c r="G41" s="29" t="s">
        <v>14</v>
      </c>
      <c r="H41" s="133"/>
      <c r="I41" s="133"/>
      <c r="J41" s="130">
        <f t="shared" si="0"/>
        <v>0</v>
      </c>
      <c r="K41" s="134"/>
      <c r="L41" s="122"/>
      <c r="M41" s="132"/>
      <c r="N41" s="212"/>
      <c r="O41" s="160"/>
      <c r="P41" s="160"/>
      <c r="Q41" s="430"/>
      <c r="R41" s="431"/>
      <c r="S41" s="431"/>
      <c r="T41" s="432"/>
      <c r="U41" s="433"/>
      <c r="V41" s="434"/>
      <c r="W41" s="434"/>
      <c r="X41" s="435"/>
    </row>
    <row r="42" spans="1:24" ht="15" customHeight="1">
      <c r="A42" s="28"/>
      <c r="B42" s="95" t="s">
        <v>103</v>
      </c>
      <c r="C42" s="13"/>
      <c r="D42" s="39" t="s">
        <v>281</v>
      </c>
      <c r="E42" s="44"/>
      <c r="F42" s="70"/>
      <c r="G42" s="29" t="s">
        <v>276</v>
      </c>
      <c r="H42" s="133"/>
      <c r="I42" s="133"/>
      <c r="J42" s="133">
        <f t="shared" si="0"/>
        <v>0</v>
      </c>
      <c r="K42" s="134"/>
      <c r="L42" s="122"/>
      <c r="M42" s="132"/>
      <c r="N42" s="212"/>
      <c r="O42" s="160"/>
      <c r="P42" s="160"/>
      <c r="Q42" s="430"/>
      <c r="R42" s="431"/>
      <c r="S42" s="431"/>
      <c r="T42" s="432"/>
      <c r="U42" s="433"/>
      <c r="V42" s="434"/>
      <c r="W42" s="434"/>
      <c r="X42" s="435"/>
    </row>
    <row r="43" spans="1:24" ht="15" customHeight="1">
      <c r="A43" s="28"/>
      <c r="B43" s="95" t="s">
        <v>104</v>
      </c>
      <c r="C43" s="13"/>
      <c r="D43" s="39" t="s">
        <v>284</v>
      </c>
      <c r="E43" s="44"/>
      <c r="F43" s="70"/>
      <c r="G43" s="29" t="s">
        <v>16</v>
      </c>
      <c r="H43" s="133"/>
      <c r="I43" s="133"/>
      <c r="J43" s="133">
        <f t="shared" si="0"/>
        <v>0</v>
      </c>
      <c r="K43" s="134"/>
      <c r="L43" s="122"/>
      <c r="M43" s="132"/>
      <c r="N43" s="212"/>
      <c r="O43" s="160"/>
      <c r="P43" s="160"/>
      <c r="Q43" s="430"/>
      <c r="R43" s="431"/>
      <c r="S43" s="431"/>
      <c r="T43" s="432"/>
      <c r="U43" s="433"/>
      <c r="V43" s="434"/>
      <c r="W43" s="434"/>
      <c r="X43" s="435"/>
    </row>
    <row r="44" spans="1:24" ht="15" customHeight="1">
      <c r="A44" s="28"/>
      <c r="B44" s="95" t="s">
        <v>105</v>
      </c>
      <c r="C44" s="13"/>
      <c r="D44" s="39" t="s">
        <v>285</v>
      </c>
      <c r="E44" s="44"/>
      <c r="F44" s="70"/>
      <c r="G44" s="29" t="s">
        <v>16</v>
      </c>
      <c r="H44" s="133"/>
      <c r="I44" s="133"/>
      <c r="J44" s="133">
        <f t="shared" si="0"/>
        <v>0</v>
      </c>
      <c r="K44" s="134"/>
      <c r="L44" s="122"/>
      <c r="M44" s="132"/>
      <c r="N44" s="212"/>
      <c r="O44" s="160"/>
      <c r="P44" s="160"/>
      <c r="Q44" s="430"/>
      <c r="R44" s="431"/>
      <c r="S44" s="431"/>
      <c r="T44" s="432"/>
      <c r="U44" s="433"/>
      <c r="V44" s="434"/>
      <c r="W44" s="434"/>
      <c r="X44" s="435"/>
    </row>
    <row r="45" spans="1:24" ht="15" customHeight="1">
      <c r="A45" s="28"/>
      <c r="B45" s="95" t="s">
        <v>106</v>
      </c>
      <c r="C45" s="13"/>
      <c r="D45" s="39" t="s">
        <v>286</v>
      </c>
      <c r="E45" s="44"/>
      <c r="F45" s="70"/>
      <c r="G45" s="29" t="s">
        <v>16</v>
      </c>
      <c r="H45" s="133"/>
      <c r="I45" s="133"/>
      <c r="J45" s="133">
        <f t="shared" si="0"/>
        <v>0</v>
      </c>
      <c r="K45" s="134"/>
      <c r="L45" s="122"/>
      <c r="M45" s="132"/>
      <c r="N45" s="212"/>
      <c r="O45" s="160"/>
      <c r="P45" s="160"/>
      <c r="Q45" s="430"/>
      <c r="R45" s="431"/>
      <c r="S45" s="431"/>
      <c r="T45" s="432"/>
      <c r="U45" s="433"/>
      <c r="V45" s="434"/>
      <c r="W45" s="434"/>
      <c r="X45" s="435"/>
    </row>
    <row r="46" spans="1:24" ht="15" customHeight="1">
      <c r="A46" s="28"/>
      <c r="B46" s="95" t="s">
        <v>107</v>
      </c>
      <c r="C46" s="13"/>
      <c r="D46" s="39" t="s">
        <v>277</v>
      </c>
      <c r="E46" s="44"/>
      <c r="F46" s="70"/>
      <c r="G46" s="29" t="s">
        <v>15</v>
      </c>
      <c r="H46" s="133"/>
      <c r="I46" s="133"/>
      <c r="J46" s="133">
        <f t="shared" si="0"/>
        <v>0</v>
      </c>
      <c r="K46" s="134"/>
      <c r="L46" s="122"/>
      <c r="M46" s="132"/>
      <c r="N46" s="212"/>
      <c r="O46" s="160"/>
      <c r="P46" s="160"/>
      <c r="Q46" s="430"/>
      <c r="R46" s="431"/>
      <c r="S46" s="431"/>
      <c r="T46" s="432"/>
      <c r="U46" s="433"/>
      <c r="V46" s="434"/>
      <c r="W46" s="434"/>
      <c r="X46" s="435"/>
    </row>
    <row r="47" spans="1:24" ht="15" customHeight="1">
      <c r="A47" s="28"/>
      <c r="B47" s="95" t="s">
        <v>301</v>
      </c>
      <c r="C47" s="13"/>
      <c r="D47" s="39" t="s">
        <v>283</v>
      </c>
      <c r="E47" s="44"/>
      <c r="F47" s="70"/>
      <c r="G47" s="29" t="s">
        <v>16</v>
      </c>
      <c r="H47" s="133"/>
      <c r="I47" s="133"/>
      <c r="J47" s="133">
        <f t="shared" si="0"/>
        <v>0</v>
      </c>
      <c r="K47" s="134"/>
      <c r="L47" s="122"/>
      <c r="M47" s="132"/>
      <c r="N47" s="212"/>
      <c r="O47" s="160"/>
      <c r="P47" s="160"/>
      <c r="Q47" s="430"/>
      <c r="R47" s="431"/>
      <c r="S47" s="431"/>
      <c r="T47" s="432"/>
      <c r="U47" s="433"/>
      <c r="V47" s="434"/>
      <c r="W47" s="434"/>
      <c r="X47" s="435"/>
    </row>
    <row r="48" spans="1:24" ht="15" customHeight="1">
      <c r="A48" s="1"/>
      <c r="B48" s="88" t="s">
        <v>364</v>
      </c>
      <c r="C48" s="90" t="s">
        <v>282</v>
      </c>
      <c r="D48" s="91"/>
      <c r="E48" s="96" t="str">
        <f>+$E$25</f>
        <v>DIMENSIÓN ESPESOR MARCAS Y MODELOS</v>
      </c>
      <c r="F48" s="92"/>
      <c r="G48" s="92"/>
      <c r="H48" s="127"/>
      <c r="I48" s="127"/>
      <c r="J48" s="127"/>
      <c r="K48" s="128">
        <f>SUM(J49:J55)</f>
        <v>0</v>
      </c>
      <c r="L48" s="122"/>
      <c r="M48" s="129">
        <f>SUM(M49:M55)</f>
        <v>0</v>
      </c>
      <c r="N48" s="215"/>
      <c r="O48" s="161"/>
      <c r="P48" s="161"/>
      <c r="Q48" s="428"/>
      <c r="R48" s="429"/>
      <c r="S48" s="429"/>
      <c r="T48" s="429"/>
      <c r="U48" s="429"/>
      <c r="V48" s="429"/>
      <c r="W48" s="429"/>
      <c r="X48" s="429"/>
    </row>
    <row r="49" spans="1:24" ht="15" customHeight="1">
      <c r="A49" s="1"/>
      <c r="B49" s="95" t="s">
        <v>375</v>
      </c>
      <c r="C49" s="46" t="s">
        <v>278</v>
      </c>
      <c r="D49" s="39"/>
      <c r="E49" s="11"/>
      <c r="F49" s="70"/>
      <c r="G49" s="29"/>
      <c r="H49" s="133"/>
      <c r="I49" s="133"/>
      <c r="J49" s="133"/>
      <c r="K49" s="134"/>
      <c r="L49" s="122"/>
      <c r="M49" s="132"/>
      <c r="N49" s="212"/>
      <c r="O49" s="160"/>
      <c r="P49" s="160"/>
      <c r="Q49" s="430"/>
      <c r="R49" s="431"/>
      <c r="S49" s="431"/>
      <c r="T49" s="432"/>
      <c r="U49" s="433"/>
      <c r="V49" s="434"/>
      <c r="W49" s="434"/>
      <c r="X49" s="435"/>
    </row>
    <row r="50" spans="1:24" ht="15" customHeight="1">
      <c r="A50" s="1"/>
      <c r="B50" s="95" t="s">
        <v>446</v>
      </c>
      <c r="C50" s="45"/>
      <c r="D50" s="39" t="s">
        <v>303</v>
      </c>
      <c r="E50" s="77"/>
      <c r="F50" s="70"/>
      <c r="G50" s="29" t="s">
        <v>16</v>
      </c>
      <c r="H50" s="133"/>
      <c r="I50" s="133"/>
      <c r="J50" s="133">
        <f>SUM(H50*I50)</f>
        <v>0</v>
      </c>
      <c r="K50" s="134"/>
      <c r="L50" s="122"/>
      <c r="M50" s="132"/>
      <c r="N50" s="212"/>
      <c r="O50" s="160"/>
      <c r="P50" s="160"/>
      <c r="Q50" s="430"/>
      <c r="R50" s="431"/>
      <c r="S50" s="431"/>
      <c r="T50" s="432"/>
      <c r="U50" s="433"/>
      <c r="V50" s="434"/>
      <c r="W50" s="434"/>
      <c r="X50" s="435"/>
    </row>
    <row r="51" spans="1:24" ht="15" customHeight="1">
      <c r="A51" s="1"/>
      <c r="B51" s="95" t="s">
        <v>376</v>
      </c>
      <c r="C51" s="46" t="s">
        <v>304</v>
      </c>
      <c r="D51" s="39"/>
      <c r="E51" s="77"/>
      <c r="F51" s="70"/>
      <c r="G51" s="29"/>
      <c r="H51" s="133"/>
      <c r="I51" s="133"/>
      <c r="J51" s="133"/>
      <c r="K51" s="134"/>
      <c r="L51" s="122"/>
      <c r="M51" s="132"/>
      <c r="N51" s="212"/>
      <c r="O51" s="160"/>
      <c r="P51" s="160"/>
      <c r="Q51" s="430"/>
      <c r="R51" s="431"/>
      <c r="S51" s="431"/>
      <c r="T51" s="432"/>
      <c r="U51" s="433"/>
      <c r="V51" s="434"/>
      <c r="W51" s="434"/>
      <c r="X51" s="435"/>
    </row>
    <row r="52" spans="1:24" ht="15" customHeight="1">
      <c r="A52" s="1"/>
      <c r="B52" s="95" t="s">
        <v>447</v>
      </c>
      <c r="C52" s="240"/>
      <c r="D52" s="39" t="s">
        <v>302</v>
      </c>
      <c r="E52" s="11"/>
      <c r="F52" s="70"/>
      <c r="G52" s="29" t="s">
        <v>16</v>
      </c>
      <c r="H52" s="133"/>
      <c r="I52" s="133"/>
      <c r="J52" s="133">
        <f>SUM(H52*I52)</f>
        <v>0</v>
      </c>
      <c r="K52" s="134"/>
      <c r="L52" s="122"/>
      <c r="M52" s="132"/>
      <c r="N52" s="212"/>
      <c r="O52" s="160"/>
      <c r="P52" s="160"/>
      <c r="Q52" s="430"/>
      <c r="R52" s="431"/>
      <c r="S52" s="431"/>
      <c r="T52" s="432"/>
      <c r="U52" s="433"/>
      <c r="V52" s="434"/>
      <c r="W52" s="434"/>
      <c r="X52" s="435"/>
    </row>
    <row r="53" spans="1:24" ht="15" customHeight="1">
      <c r="A53" s="1"/>
      <c r="B53" s="95" t="s">
        <v>448</v>
      </c>
      <c r="C53" s="45"/>
      <c r="D53" s="39" t="s">
        <v>280</v>
      </c>
      <c r="E53" s="77"/>
      <c r="F53" s="70"/>
      <c r="G53" s="29" t="s">
        <v>16</v>
      </c>
      <c r="H53" s="133"/>
      <c r="I53" s="133"/>
      <c r="J53" s="133">
        <f>SUM(H53*I53)</f>
        <v>0</v>
      </c>
      <c r="K53" s="134"/>
      <c r="L53" s="122"/>
      <c r="M53" s="132"/>
      <c r="N53" s="212"/>
      <c r="O53" s="160"/>
      <c r="P53" s="160"/>
      <c r="Q53" s="430"/>
      <c r="R53" s="431"/>
      <c r="S53" s="431"/>
      <c r="T53" s="432"/>
      <c r="U53" s="433"/>
      <c r="V53" s="434"/>
      <c r="W53" s="434"/>
      <c r="X53" s="435"/>
    </row>
    <row r="54" spans="1:24" ht="15" customHeight="1">
      <c r="A54" s="6"/>
      <c r="B54" s="95" t="s">
        <v>377</v>
      </c>
      <c r="C54" s="76" t="s">
        <v>287</v>
      </c>
      <c r="D54" s="39" t="s">
        <v>279</v>
      </c>
      <c r="E54" s="77"/>
      <c r="F54" s="34"/>
      <c r="G54" s="29"/>
      <c r="H54" s="133"/>
      <c r="I54" s="133"/>
      <c r="J54" s="133"/>
      <c r="K54" s="134"/>
      <c r="L54" s="122"/>
      <c r="M54" s="132"/>
      <c r="N54" s="212"/>
      <c r="O54" s="160"/>
      <c r="P54" s="160"/>
      <c r="Q54" s="430"/>
      <c r="R54" s="431"/>
      <c r="S54" s="431"/>
      <c r="T54" s="432"/>
      <c r="U54" s="433"/>
      <c r="V54" s="434"/>
      <c r="W54" s="434"/>
      <c r="X54" s="435"/>
    </row>
    <row r="55" spans="1:24" ht="15" customHeight="1">
      <c r="A55" s="6"/>
      <c r="B55" s="95" t="s">
        <v>449</v>
      </c>
      <c r="C55" s="13"/>
      <c r="D55" s="39" t="s">
        <v>305</v>
      </c>
      <c r="E55" s="11"/>
      <c r="F55" s="73"/>
      <c r="G55" s="31" t="s">
        <v>16</v>
      </c>
      <c r="H55" s="130"/>
      <c r="I55" s="130"/>
      <c r="J55" s="130">
        <f>SUM(H55*I55)</f>
        <v>0</v>
      </c>
      <c r="K55" s="134"/>
      <c r="L55" s="122"/>
      <c r="M55" s="132"/>
      <c r="N55" s="212"/>
      <c r="O55" s="160"/>
      <c r="P55" s="160"/>
      <c r="Q55" s="430"/>
      <c r="R55" s="431"/>
      <c r="S55" s="431"/>
      <c r="T55" s="432"/>
      <c r="U55" s="433"/>
      <c r="V55" s="434"/>
      <c r="W55" s="434"/>
      <c r="X55" s="435"/>
    </row>
    <row r="56" spans="1:24" ht="15" customHeight="1">
      <c r="A56" s="6"/>
      <c r="B56" s="95" t="s">
        <v>450</v>
      </c>
      <c r="C56" s="13"/>
      <c r="D56" s="39" t="s">
        <v>306</v>
      </c>
      <c r="E56" s="77"/>
      <c r="F56" s="73"/>
      <c r="G56" s="31" t="s">
        <v>16</v>
      </c>
      <c r="H56" s="130"/>
      <c r="I56" s="130"/>
      <c r="J56" s="130">
        <f>SUM(H56*I56)</f>
        <v>0</v>
      </c>
      <c r="K56" s="134"/>
      <c r="L56" s="122"/>
      <c r="M56" s="132"/>
      <c r="N56" s="212"/>
      <c r="O56" s="160"/>
      <c r="P56" s="160"/>
      <c r="Q56" s="430"/>
      <c r="R56" s="431"/>
      <c r="S56" s="431"/>
      <c r="T56" s="432"/>
      <c r="U56" s="433"/>
      <c r="V56" s="434"/>
      <c r="W56" s="434"/>
      <c r="X56" s="435"/>
    </row>
    <row r="57" spans="1:24" ht="15" customHeight="1">
      <c r="A57" s="6"/>
      <c r="B57" s="95" t="s">
        <v>451</v>
      </c>
      <c r="C57" s="13"/>
      <c r="D57" s="39" t="s">
        <v>307</v>
      </c>
      <c r="E57" s="77"/>
      <c r="F57" s="73"/>
      <c r="G57" s="31" t="s">
        <v>16</v>
      </c>
      <c r="H57" s="130"/>
      <c r="I57" s="130"/>
      <c r="J57" s="130">
        <f>SUM(H57*I57)</f>
        <v>0</v>
      </c>
      <c r="K57" s="134"/>
      <c r="L57" s="122"/>
      <c r="M57" s="132"/>
      <c r="N57" s="212"/>
      <c r="O57" s="160"/>
      <c r="P57" s="160"/>
      <c r="Q57" s="430"/>
      <c r="R57" s="431"/>
      <c r="S57" s="431"/>
      <c r="T57" s="432"/>
      <c r="U57" s="433"/>
      <c r="V57" s="434"/>
      <c r="W57" s="434"/>
      <c r="X57" s="435"/>
    </row>
    <row r="58" spans="1:24" ht="15" customHeight="1">
      <c r="A58" s="6"/>
      <c r="B58" s="95" t="s">
        <v>452</v>
      </c>
      <c r="C58" s="13"/>
      <c r="D58" s="39" t="s">
        <v>309</v>
      </c>
      <c r="E58" s="11"/>
      <c r="F58" s="73"/>
      <c r="G58" s="31" t="s">
        <v>16</v>
      </c>
      <c r="H58" s="130"/>
      <c r="I58" s="130"/>
      <c r="J58" s="130">
        <f>SUM(H58*I58)</f>
        <v>0</v>
      </c>
      <c r="K58" s="134"/>
      <c r="L58" s="122"/>
      <c r="M58" s="132"/>
      <c r="N58" s="212"/>
      <c r="O58" s="160"/>
      <c r="P58" s="160"/>
      <c r="Q58" s="430"/>
      <c r="R58" s="431"/>
      <c r="S58" s="431"/>
      <c r="T58" s="432"/>
      <c r="U58" s="433"/>
      <c r="V58" s="434"/>
      <c r="W58" s="434"/>
      <c r="X58" s="435"/>
    </row>
    <row r="59" spans="1:24" ht="15" customHeight="1">
      <c r="A59" s="6"/>
      <c r="B59" s="95" t="s">
        <v>453</v>
      </c>
      <c r="C59" s="13"/>
      <c r="D59" s="39" t="s">
        <v>308</v>
      </c>
      <c r="E59" s="77"/>
      <c r="F59" s="73"/>
      <c r="G59" s="31" t="s">
        <v>16</v>
      </c>
      <c r="H59" s="130"/>
      <c r="I59" s="130"/>
      <c r="J59" s="130">
        <f>SUM(H59*I59)</f>
        <v>0</v>
      </c>
      <c r="K59" s="134"/>
      <c r="L59" s="122"/>
      <c r="M59" s="132"/>
      <c r="N59" s="212"/>
      <c r="O59" s="160"/>
      <c r="P59" s="160"/>
      <c r="Q59" s="430"/>
      <c r="R59" s="431"/>
      <c r="S59" s="431"/>
      <c r="T59" s="432"/>
      <c r="U59" s="433"/>
      <c r="V59" s="434"/>
      <c r="W59" s="434"/>
      <c r="X59" s="435"/>
    </row>
    <row r="60" spans="1:24" ht="15" customHeight="1">
      <c r="A60" s="1"/>
      <c r="B60" s="88" t="s">
        <v>108</v>
      </c>
      <c r="C60" s="94" t="s">
        <v>17</v>
      </c>
      <c r="D60" s="237"/>
      <c r="E60" s="91"/>
      <c r="F60" s="92"/>
      <c r="G60" s="92"/>
      <c r="H60" s="127"/>
      <c r="I60" s="127"/>
      <c r="J60" s="127"/>
      <c r="K60" s="128">
        <f>SUM(J61:J62)</f>
        <v>0</v>
      </c>
      <c r="L60" s="122"/>
      <c r="M60" s="129">
        <f>SUM(M61:M62)</f>
        <v>0</v>
      </c>
      <c r="N60" s="215"/>
      <c r="O60" s="161"/>
      <c r="P60" s="161"/>
      <c r="Q60" s="428"/>
      <c r="R60" s="429"/>
      <c r="S60" s="429"/>
      <c r="T60" s="429"/>
      <c r="U60" s="429"/>
      <c r="V60" s="429"/>
      <c r="W60" s="429"/>
      <c r="X60" s="429"/>
    </row>
    <row r="61" spans="1:24" ht="15" customHeight="1">
      <c r="A61" s="1"/>
      <c r="B61" s="95" t="s">
        <v>109</v>
      </c>
      <c r="C61" s="13"/>
      <c r="D61" s="74" t="s">
        <v>257</v>
      </c>
      <c r="E61" s="58"/>
      <c r="F61" s="73"/>
      <c r="G61" s="31" t="s">
        <v>16</v>
      </c>
      <c r="H61" s="130"/>
      <c r="I61" s="130"/>
      <c r="J61" s="130">
        <f>SUM(H61*I61)</f>
        <v>0</v>
      </c>
      <c r="K61" s="131"/>
      <c r="L61" s="122"/>
      <c r="M61" s="132"/>
      <c r="N61" s="212"/>
      <c r="O61" s="160"/>
      <c r="P61" s="160"/>
      <c r="Q61" s="430"/>
      <c r="R61" s="431"/>
      <c r="S61" s="431"/>
      <c r="T61" s="432"/>
      <c r="U61" s="433"/>
      <c r="V61" s="434"/>
      <c r="W61" s="434"/>
      <c r="X61" s="435"/>
    </row>
    <row r="62" spans="1:24" ht="15" customHeight="1">
      <c r="A62" s="1"/>
      <c r="B62" s="95" t="s">
        <v>454</v>
      </c>
      <c r="C62" s="13"/>
      <c r="D62" s="43" t="s">
        <v>18</v>
      </c>
      <c r="E62" s="44"/>
      <c r="F62" s="70"/>
      <c r="G62" s="29" t="s">
        <v>16</v>
      </c>
      <c r="H62" s="133"/>
      <c r="I62" s="133"/>
      <c r="J62" s="133">
        <f>SUM(H62*I62)</f>
        <v>0</v>
      </c>
      <c r="K62" s="134"/>
      <c r="L62" s="122"/>
      <c r="M62" s="132"/>
      <c r="N62" s="212"/>
      <c r="O62" s="160"/>
      <c r="P62" s="160"/>
      <c r="Q62" s="430"/>
      <c r="R62" s="431"/>
      <c r="S62" s="431"/>
      <c r="T62" s="432"/>
      <c r="U62" s="433"/>
      <c r="V62" s="434"/>
      <c r="W62" s="434"/>
      <c r="X62" s="435"/>
    </row>
    <row r="63" spans="1:24" ht="15" customHeight="1">
      <c r="A63" s="1"/>
      <c r="B63" s="88" t="s">
        <v>111</v>
      </c>
      <c r="C63" s="239" t="s">
        <v>310</v>
      </c>
      <c r="D63" s="237"/>
      <c r="E63" s="91"/>
      <c r="F63" s="92"/>
      <c r="G63" s="92"/>
      <c r="H63" s="127"/>
      <c r="I63" s="127"/>
      <c r="J63" s="127"/>
      <c r="K63" s="128">
        <f>SUM(J64)</f>
        <v>0</v>
      </c>
      <c r="L63" s="122"/>
      <c r="M63" s="129">
        <f>SUM(M64)</f>
        <v>0</v>
      </c>
      <c r="N63" s="212"/>
      <c r="O63" s="160"/>
      <c r="P63" s="160"/>
      <c r="Q63" s="428"/>
      <c r="R63" s="429"/>
      <c r="S63" s="429"/>
      <c r="T63" s="429"/>
      <c r="U63" s="429"/>
      <c r="V63" s="429"/>
      <c r="W63" s="429"/>
      <c r="X63" s="429"/>
    </row>
    <row r="64" spans="1:24" ht="15" customHeight="1">
      <c r="A64" s="1"/>
      <c r="B64" s="257" t="s">
        <v>455</v>
      </c>
      <c r="C64" s="241"/>
      <c r="D64" s="230" t="s">
        <v>311</v>
      </c>
      <c r="E64" s="229"/>
      <c r="F64" s="245"/>
      <c r="G64" s="29" t="s">
        <v>16</v>
      </c>
      <c r="H64" s="246"/>
      <c r="I64" s="246"/>
      <c r="J64" s="133">
        <f>SUM(H64*I64)</f>
        <v>0</v>
      </c>
      <c r="K64" s="243"/>
      <c r="L64" s="181"/>
      <c r="M64" s="244"/>
      <c r="N64" s="212"/>
      <c r="O64" s="160"/>
      <c r="P64" s="160"/>
      <c r="Q64" s="430"/>
      <c r="R64" s="431"/>
      <c r="S64" s="431"/>
      <c r="T64" s="432"/>
      <c r="U64" s="433"/>
      <c r="V64" s="434"/>
      <c r="W64" s="434"/>
      <c r="X64" s="435"/>
    </row>
    <row r="65" spans="1:24" ht="15" customHeight="1">
      <c r="A65" s="1"/>
      <c r="B65" s="88" t="s">
        <v>113</v>
      </c>
      <c r="C65" s="90" t="s">
        <v>19</v>
      </c>
      <c r="D65" s="91"/>
      <c r="E65" s="96" t="str">
        <f>+$E$25</f>
        <v>DIMENSIÓN ESPESOR MARCAS Y MODELOS</v>
      </c>
      <c r="F65" s="92"/>
      <c r="G65" s="92"/>
      <c r="H65" s="127"/>
      <c r="I65" s="127"/>
      <c r="J65" s="127"/>
      <c r="K65" s="128">
        <f>SUM(J66:J79)</f>
        <v>0</v>
      </c>
      <c r="L65" s="122"/>
      <c r="M65" s="129">
        <f>SUM(M66:M79)</f>
        <v>0</v>
      </c>
      <c r="N65" s="215"/>
      <c r="O65" s="161"/>
      <c r="P65" s="161"/>
      <c r="Q65" s="428"/>
      <c r="R65" s="429"/>
      <c r="S65" s="429"/>
      <c r="T65" s="429"/>
      <c r="U65" s="429"/>
      <c r="V65" s="429"/>
      <c r="W65" s="429"/>
      <c r="X65" s="429"/>
    </row>
    <row r="66" spans="1:24" ht="15" customHeight="1">
      <c r="A66" s="1"/>
      <c r="B66" s="101" t="s">
        <v>55</v>
      </c>
      <c r="C66" s="98"/>
      <c r="D66" s="77" t="s">
        <v>320</v>
      </c>
      <c r="E66" s="9"/>
      <c r="F66" s="31"/>
      <c r="G66" s="31" t="s">
        <v>16</v>
      </c>
      <c r="H66" s="130"/>
      <c r="I66" s="130"/>
      <c r="J66" s="130">
        <f t="shared" ref="J66:J79" si="1">SUM(H66*I66)</f>
        <v>0</v>
      </c>
      <c r="K66" s="131"/>
      <c r="L66" s="122"/>
      <c r="M66" s="132"/>
      <c r="N66" s="212"/>
      <c r="O66" s="160"/>
      <c r="P66" s="160"/>
      <c r="Q66" s="430"/>
      <c r="R66" s="431"/>
      <c r="S66" s="431"/>
      <c r="T66" s="432"/>
      <c r="U66" s="433"/>
      <c r="V66" s="434"/>
      <c r="W66" s="434"/>
      <c r="X66" s="435"/>
    </row>
    <row r="67" spans="1:24" ht="15" customHeight="1">
      <c r="A67" s="1"/>
      <c r="B67" s="101" t="s">
        <v>456</v>
      </c>
      <c r="C67" s="98"/>
      <c r="D67" s="77" t="s">
        <v>321</v>
      </c>
      <c r="E67" s="11"/>
      <c r="F67" s="31"/>
      <c r="G67" s="31" t="s">
        <v>16</v>
      </c>
      <c r="H67" s="130"/>
      <c r="I67" s="130"/>
      <c r="J67" s="130">
        <f t="shared" si="1"/>
        <v>0</v>
      </c>
      <c r="K67" s="134"/>
      <c r="L67" s="122"/>
      <c r="M67" s="132"/>
      <c r="N67" s="212"/>
      <c r="O67" s="160"/>
      <c r="P67" s="160"/>
      <c r="Q67" s="430"/>
      <c r="R67" s="431"/>
      <c r="S67" s="431"/>
      <c r="T67" s="432"/>
      <c r="U67" s="433"/>
      <c r="V67" s="434"/>
      <c r="W67" s="434"/>
      <c r="X67" s="435"/>
    </row>
    <row r="68" spans="1:24" ht="15" customHeight="1">
      <c r="A68" s="1"/>
      <c r="B68" s="101" t="s">
        <v>54</v>
      </c>
      <c r="C68" s="157" t="s">
        <v>20</v>
      </c>
      <c r="D68" s="39" t="s">
        <v>313</v>
      </c>
      <c r="E68" s="9"/>
      <c r="F68" s="29"/>
      <c r="G68" s="29" t="s">
        <v>16</v>
      </c>
      <c r="H68" s="133"/>
      <c r="I68" s="133"/>
      <c r="J68" s="130">
        <f t="shared" si="1"/>
        <v>0</v>
      </c>
      <c r="K68" s="134"/>
      <c r="L68" s="122"/>
      <c r="M68" s="132"/>
      <c r="N68" s="212"/>
      <c r="O68" s="160"/>
      <c r="P68" s="160"/>
      <c r="Q68" s="430"/>
      <c r="R68" s="431"/>
      <c r="S68" s="431"/>
      <c r="T68" s="432"/>
      <c r="U68" s="433"/>
      <c r="V68" s="434"/>
      <c r="W68" s="434"/>
      <c r="X68" s="435"/>
    </row>
    <row r="69" spans="1:24" ht="15" customHeight="1">
      <c r="A69" s="1"/>
      <c r="B69" s="101" t="s">
        <v>457</v>
      </c>
      <c r="C69" s="98"/>
      <c r="D69" s="39" t="s">
        <v>258</v>
      </c>
      <c r="E69" s="11"/>
      <c r="F69" s="70"/>
      <c r="G69" s="38" t="s">
        <v>16</v>
      </c>
      <c r="H69" s="133"/>
      <c r="I69" s="133"/>
      <c r="J69" s="130">
        <f t="shared" si="1"/>
        <v>0</v>
      </c>
      <c r="K69" s="134"/>
      <c r="L69" s="122"/>
      <c r="M69" s="132"/>
      <c r="N69" s="212"/>
      <c r="O69" s="160"/>
      <c r="P69" s="160"/>
      <c r="Q69" s="430"/>
      <c r="R69" s="431"/>
      <c r="S69" s="431"/>
      <c r="T69" s="432"/>
      <c r="U69" s="433"/>
      <c r="V69" s="434"/>
      <c r="W69" s="434"/>
      <c r="X69" s="435"/>
    </row>
    <row r="70" spans="1:24" ht="15" customHeight="1">
      <c r="A70" s="1"/>
      <c r="B70" s="101" t="s">
        <v>458</v>
      </c>
      <c r="C70" s="98"/>
      <c r="D70" s="39" t="s">
        <v>50</v>
      </c>
      <c r="E70" s="9"/>
      <c r="F70" s="29"/>
      <c r="G70" s="29" t="s">
        <v>43</v>
      </c>
      <c r="H70" s="133"/>
      <c r="I70" s="133"/>
      <c r="J70" s="130">
        <f t="shared" si="1"/>
        <v>0</v>
      </c>
      <c r="K70" s="134"/>
      <c r="L70" s="122"/>
      <c r="M70" s="132"/>
      <c r="N70" s="212"/>
      <c r="O70" s="160"/>
      <c r="P70" s="160"/>
      <c r="Q70" s="430"/>
      <c r="R70" s="431"/>
      <c r="S70" s="431"/>
      <c r="T70" s="432"/>
      <c r="U70" s="433"/>
      <c r="V70" s="434"/>
      <c r="W70" s="434"/>
      <c r="X70" s="435"/>
    </row>
    <row r="71" spans="1:24" ht="15" customHeight="1">
      <c r="A71" s="1"/>
      <c r="B71" s="101" t="s">
        <v>459</v>
      </c>
      <c r="C71" s="98"/>
      <c r="D71" s="39" t="s">
        <v>51</v>
      </c>
      <c r="E71" s="11"/>
      <c r="F71" s="70"/>
      <c r="G71" s="29" t="s">
        <v>43</v>
      </c>
      <c r="H71" s="133"/>
      <c r="I71" s="133"/>
      <c r="J71" s="130">
        <f t="shared" si="1"/>
        <v>0</v>
      </c>
      <c r="K71" s="134"/>
      <c r="L71" s="122"/>
      <c r="M71" s="132"/>
      <c r="N71" s="212"/>
      <c r="O71" s="160"/>
      <c r="P71" s="160"/>
      <c r="Q71" s="430"/>
      <c r="R71" s="431"/>
      <c r="S71" s="431"/>
      <c r="T71" s="432"/>
      <c r="U71" s="433"/>
      <c r="V71" s="434"/>
      <c r="W71" s="434"/>
      <c r="X71" s="435"/>
    </row>
    <row r="72" spans="1:24" ht="15" customHeight="1">
      <c r="A72" s="1"/>
      <c r="B72" s="101" t="s">
        <v>460</v>
      </c>
      <c r="C72" s="98"/>
      <c r="D72" s="39" t="s">
        <v>312</v>
      </c>
      <c r="E72" s="9"/>
      <c r="F72" s="70"/>
      <c r="G72" s="31" t="s">
        <v>16</v>
      </c>
      <c r="H72" s="133"/>
      <c r="I72" s="133"/>
      <c r="J72" s="130">
        <f t="shared" si="1"/>
        <v>0</v>
      </c>
      <c r="K72" s="134"/>
      <c r="L72" s="122"/>
      <c r="M72" s="132"/>
      <c r="N72" s="212"/>
      <c r="O72" s="160"/>
      <c r="P72" s="160"/>
      <c r="Q72" s="430"/>
      <c r="R72" s="431"/>
      <c r="S72" s="431"/>
      <c r="T72" s="432"/>
      <c r="U72" s="433"/>
      <c r="V72" s="434"/>
      <c r="W72" s="434"/>
      <c r="X72" s="435"/>
    </row>
    <row r="73" spans="1:24" ht="15" customHeight="1">
      <c r="A73" s="1"/>
      <c r="B73" s="101" t="s">
        <v>461</v>
      </c>
      <c r="C73" s="98"/>
      <c r="D73" s="39" t="s">
        <v>259</v>
      </c>
      <c r="E73" s="11"/>
      <c r="F73" s="70"/>
      <c r="G73" s="31" t="s">
        <v>16</v>
      </c>
      <c r="H73" s="133"/>
      <c r="I73" s="133"/>
      <c r="J73" s="130">
        <f t="shared" si="1"/>
        <v>0</v>
      </c>
      <c r="K73" s="134"/>
      <c r="L73" s="122"/>
      <c r="M73" s="132"/>
      <c r="N73" s="212"/>
      <c r="O73" s="160"/>
      <c r="P73" s="160"/>
      <c r="Q73" s="430"/>
      <c r="R73" s="431"/>
      <c r="S73" s="431"/>
      <c r="T73" s="432"/>
      <c r="U73" s="433"/>
      <c r="V73" s="434"/>
      <c r="W73" s="434"/>
      <c r="X73" s="435"/>
    </row>
    <row r="74" spans="1:24" ht="15" customHeight="1">
      <c r="A74" s="1"/>
      <c r="B74" s="101" t="s">
        <v>462</v>
      </c>
      <c r="C74" s="98"/>
      <c r="D74" s="39" t="s">
        <v>50</v>
      </c>
      <c r="E74" s="9"/>
      <c r="F74" s="70"/>
      <c r="G74" s="29" t="s">
        <v>43</v>
      </c>
      <c r="H74" s="133"/>
      <c r="I74" s="133"/>
      <c r="J74" s="130">
        <f t="shared" si="1"/>
        <v>0</v>
      </c>
      <c r="K74" s="134"/>
      <c r="L74" s="122"/>
      <c r="M74" s="132"/>
      <c r="N74" s="212"/>
      <c r="O74" s="160"/>
      <c r="P74" s="160"/>
      <c r="Q74" s="430"/>
      <c r="R74" s="431"/>
      <c r="S74" s="431"/>
      <c r="T74" s="432"/>
      <c r="U74" s="433"/>
      <c r="V74" s="434"/>
      <c r="W74" s="434"/>
      <c r="X74" s="435"/>
    </row>
    <row r="75" spans="1:24" ht="15" customHeight="1">
      <c r="A75" s="1"/>
      <c r="B75" s="101" t="s">
        <v>463</v>
      </c>
      <c r="C75" s="99"/>
      <c r="D75" s="39" t="s">
        <v>50</v>
      </c>
      <c r="E75" s="11"/>
      <c r="F75" s="70"/>
      <c r="G75" s="29" t="s">
        <v>43</v>
      </c>
      <c r="H75" s="133"/>
      <c r="I75" s="133"/>
      <c r="J75" s="130">
        <f t="shared" si="1"/>
        <v>0</v>
      </c>
      <c r="K75" s="134"/>
      <c r="L75" s="122"/>
      <c r="M75" s="132"/>
      <c r="N75" s="212"/>
      <c r="O75" s="160"/>
      <c r="P75" s="160"/>
      <c r="Q75" s="430"/>
      <c r="R75" s="431"/>
      <c r="S75" s="431"/>
      <c r="T75" s="432"/>
      <c r="U75" s="433"/>
      <c r="V75" s="434"/>
      <c r="W75" s="434"/>
      <c r="X75" s="435"/>
    </row>
    <row r="76" spans="1:24" ht="15" customHeight="1">
      <c r="A76" s="1"/>
      <c r="B76" s="101" t="s">
        <v>56</v>
      </c>
      <c r="C76" s="100" t="s">
        <v>318</v>
      </c>
      <c r="D76" s="39" t="s">
        <v>314</v>
      </c>
      <c r="E76" s="77"/>
      <c r="F76" s="70"/>
      <c r="G76" s="31" t="s">
        <v>16</v>
      </c>
      <c r="H76" s="133"/>
      <c r="I76" s="133"/>
      <c r="J76" s="130">
        <f t="shared" si="1"/>
        <v>0</v>
      </c>
      <c r="K76" s="134"/>
      <c r="L76" s="122"/>
      <c r="M76" s="132"/>
      <c r="N76" s="212"/>
      <c r="O76" s="160"/>
      <c r="P76" s="160"/>
      <c r="Q76" s="430"/>
      <c r="R76" s="431"/>
      <c r="S76" s="431"/>
      <c r="T76" s="432"/>
      <c r="U76" s="433"/>
      <c r="V76" s="434"/>
      <c r="W76" s="434"/>
      <c r="X76" s="435"/>
    </row>
    <row r="77" spans="1:24" ht="15" customHeight="1">
      <c r="A77" s="1"/>
      <c r="B77" s="101" t="s">
        <v>162</v>
      </c>
      <c r="C77" s="98"/>
      <c r="D77" s="39" t="s">
        <v>315</v>
      </c>
      <c r="E77" s="77"/>
      <c r="F77" s="70"/>
      <c r="G77" s="31" t="s">
        <v>16</v>
      </c>
      <c r="H77" s="133"/>
      <c r="I77" s="133"/>
      <c r="J77" s="130">
        <f t="shared" si="1"/>
        <v>0</v>
      </c>
      <c r="K77" s="134"/>
      <c r="L77" s="122"/>
      <c r="M77" s="132"/>
      <c r="N77" s="212"/>
      <c r="O77" s="160"/>
      <c r="P77" s="160"/>
      <c r="Q77" s="430"/>
      <c r="R77" s="431"/>
      <c r="S77" s="431"/>
      <c r="T77" s="432"/>
      <c r="U77" s="433"/>
      <c r="V77" s="434"/>
      <c r="W77" s="434"/>
      <c r="X77" s="435"/>
    </row>
    <row r="78" spans="1:24" ht="15" customHeight="1">
      <c r="A78" s="1"/>
      <c r="B78" s="101" t="s">
        <v>464</v>
      </c>
      <c r="C78" s="100" t="s">
        <v>319</v>
      </c>
      <c r="D78" s="39" t="s">
        <v>316</v>
      </c>
      <c r="E78" s="77"/>
      <c r="F78" s="70"/>
      <c r="G78" s="31" t="s">
        <v>16</v>
      </c>
      <c r="H78" s="133"/>
      <c r="I78" s="133"/>
      <c r="J78" s="130">
        <f t="shared" si="1"/>
        <v>0</v>
      </c>
      <c r="K78" s="134"/>
      <c r="L78" s="122"/>
      <c r="M78" s="132"/>
      <c r="N78" s="212"/>
      <c r="O78" s="160"/>
      <c r="P78" s="160"/>
      <c r="Q78" s="430"/>
      <c r="R78" s="431"/>
      <c r="S78" s="431"/>
      <c r="T78" s="432"/>
      <c r="U78" s="433"/>
      <c r="V78" s="434"/>
      <c r="W78" s="434"/>
      <c r="X78" s="435"/>
    </row>
    <row r="79" spans="1:24" ht="15" customHeight="1">
      <c r="A79" s="1"/>
      <c r="B79" s="101" t="s">
        <v>465</v>
      </c>
      <c r="C79" s="98"/>
      <c r="D79" s="39" t="s">
        <v>317</v>
      </c>
      <c r="E79" s="77"/>
      <c r="F79" s="70"/>
      <c r="G79" s="31" t="s">
        <v>16</v>
      </c>
      <c r="H79" s="133"/>
      <c r="I79" s="133"/>
      <c r="J79" s="130">
        <f t="shared" si="1"/>
        <v>0</v>
      </c>
      <c r="K79" s="134"/>
      <c r="L79" s="122"/>
      <c r="M79" s="132"/>
      <c r="N79" s="212"/>
      <c r="O79" s="160"/>
      <c r="P79" s="160"/>
      <c r="Q79" s="430"/>
      <c r="R79" s="431"/>
      <c r="S79" s="431"/>
      <c r="T79" s="432"/>
      <c r="U79" s="433"/>
      <c r="V79" s="434"/>
      <c r="W79" s="434"/>
      <c r="X79" s="435"/>
    </row>
    <row r="80" spans="1:24" ht="15" customHeight="1">
      <c r="A80" s="1"/>
      <c r="B80" s="88" t="s">
        <v>116</v>
      </c>
      <c r="C80" s="90" t="s">
        <v>52</v>
      </c>
      <c r="D80" s="91"/>
      <c r="E80" s="96" t="str">
        <f>+$E$25</f>
        <v>DIMENSIÓN ESPESOR MARCAS Y MODELOS</v>
      </c>
      <c r="F80" s="92"/>
      <c r="G80" s="92"/>
      <c r="H80" s="127"/>
      <c r="I80" s="127"/>
      <c r="J80" s="127"/>
      <c r="K80" s="128">
        <f>SUM(J81:J82)</f>
        <v>0</v>
      </c>
      <c r="L80" s="122"/>
      <c r="M80" s="129">
        <f>SUM(M81:M82)</f>
        <v>0</v>
      </c>
      <c r="N80" s="215"/>
      <c r="O80" s="161"/>
      <c r="P80" s="161"/>
      <c r="Q80" s="428"/>
      <c r="R80" s="429"/>
      <c r="S80" s="429"/>
      <c r="T80" s="429"/>
      <c r="U80" s="429"/>
      <c r="V80" s="429"/>
      <c r="W80" s="429"/>
      <c r="X80" s="429"/>
    </row>
    <row r="81" spans="1:24" ht="15" customHeight="1">
      <c r="A81" s="1"/>
      <c r="B81" s="95" t="s">
        <v>117</v>
      </c>
      <c r="C81" s="157" t="s">
        <v>20</v>
      </c>
      <c r="D81" s="39" t="s">
        <v>322</v>
      </c>
      <c r="E81" s="26"/>
      <c r="F81" s="31"/>
      <c r="G81" s="31" t="s">
        <v>16</v>
      </c>
      <c r="H81" s="130"/>
      <c r="I81" s="130"/>
      <c r="J81" s="130">
        <f>SUM(H81*I81)</f>
        <v>0</v>
      </c>
      <c r="K81" s="131"/>
      <c r="L81" s="122"/>
      <c r="M81" s="132"/>
      <c r="N81" s="212"/>
      <c r="O81" s="160"/>
      <c r="P81" s="160"/>
      <c r="Q81" s="430"/>
      <c r="R81" s="431"/>
      <c r="S81" s="431"/>
      <c r="T81" s="432"/>
      <c r="U81" s="433"/>
      <c r="V81" s="434"/>
      <c r="W81" s="434"/>
      <c r="X81" s="435"/>
    </row>
    <row r="82" spans="1:24" ht="15" customHeight="1">
      <c r="A82" s="1"/>
      <c r="B82" s="95" t="s">
        <v>466</v>
      </c>
      <c r="C82" s="13"/>
      <c r="D82" s="39" t="s">
        <v>323</v>
      </c>
      <c r="E82" s="59"/>
      <c r="F82" s="70"/>
      <c r="G82" s="29" t="s">
        <v>16</v>
      </c>
      <c r="H82" s="133"/>
      <c r="I82" s="133"/>
      <c r="J82" s="133">
        <f>SUM(H82*I82)</f>
        <v>0</v>
      </c>
      <c r="K82" s="134"/>
      <c r="L82" s="122"/>
      <c r="M82" s="132"/>
      <c r="N82" s="212"/>
      <c r="O82" s="160"/>
      <c r="P82" s="160"/>
      <c r="Q82" s="430"/>
      <c r="R82" s="431"/>
      <c r="S82" s="431"/>
      <c r="T82" s="432"/>
      <c r="U82" s="433"/>
      <c r="V82" s="434"/>
      <c r="W82" s="434"/>
      <c r="X82" s="435"/>
    </row>
    <row r="83" spans="1:24" ht="15" customHeight="1">
      <c r="A83" s="1"/>
      <c r="B83" s="88" t="s">
        <v>118</v>
      </c>
      <c r="C83" s="238" t="s">
        <v>295</v>
      </c>
      <c r="D83" s="91"/>
      <c r="E83" s="96"/>
      <c r="F83" s="92"/>
      <c r="G83" s="92"/>
      <c r="H83" s="127"/>
      <c r="I83" s="127"/>
      <c r="J83" s="127"/>
      <c r="K83" s="128">
        <f>SUM(J84:J85)</f>
        <v>0</v>
      </c>
      <c r="L83" s="122"/>
      <c r="M83" s="129">
        <f>SUM(M84:M85)</f>
        <v>0</v>
      </c>
      <c r="N83" s="215"/>
      <c r="O83" s="161"/>
      <c r="P83" s="161"/>
      <c r="Q83" s="428"/>
      <c r="R83" s="429"/>
      <c r="S83" s="429"/>
      <c r="T83" s="429"/>
      <c r="U83" s="429"/>
      <c r="V83" s="429"/>
      <c r="W83" s="429"/>
      <c r="X83" s="429"/>
    </row>
    <row r="84" spans="1:24" ht="15" customHeight="1">
      <c r="A84" s="1"/>
      <c r="B84" s="95" t="s">
        <v>119</v>
      </c>
      <c r="C84" s="36" t="s">
        <v>296</v>
      </c>
      <c r="D84" s="43"/>
      <c r="E84" s="33"/>
      <c r="F84" s="34"/>
      <c r="G84" s="34"/>
      <c r="H84" s="135"/>
      <c r="I84" s="135"/>
      <c r="J84" s="136"/>
      <c r="K84" s="134"/>
      <c r="L84" s="122"/>
      <c r="M84" s="132"/>
      <c r="N84" s="212"/>
      <c r="O84" s="160"/>
      <c r="P84" s="160"/>
      <c r="Q84" s="430"/>
      <c r="R84" s="431"/>
      <c r="S84" s="431"/>
      <c r="T84" s="432"/>
      <c r="U84" s="433"/>
      <c r="V84" s="434"/>
      <c r="W84" s="434"/>
      <c r="X84" s="435"/>
    </row>
    <row r="85" spans="1:24" ht="15" customHeight="1">
      <c r="A85" s="1"/>
      <c r="B85" s="95" t="s">
        <v>76</v>
      </c>
      <c r="C85" s="10"/>
      <c r="D85" s="46" t="s">
        <v>297</v>
      </c>
      <c r="E85" s="46"/>
      <c r="F85" s="29"/>
      <c r="G85" s="38" t="s">
        <v>16</v>
      </c>
      <c r="H85" s="133"/>
      <c r="I85" s="133"/>
      <c r="J85" s="133">
        <f>SUM(H85*I85)</f>
        <v>0</v>
      </c>
      <c r="K85" s="134"/>
      <c r="L85" s="122"/>
      <c r="M85" s="132"/>
      <c r="N85" s="212"/>
      <c r="O85" s="160"/>
      <c r="P85" s="160"/>
      <c r="Q85" s="430"/>
      <c r="R85" s="431"/>
      <c r="S85" s="431"/>
      <c r="T85" s="432"/>
      <c r="U85" s="433"/>
      <c r="V85" s="434"/>
      <c r="W85" s="434"/>
      <c r="X85" s="435"/>
    </row>
    <row r="86" spans="1:24" ht="15" customHeight="1">
      <c r="A86" s="1"/>
      <c r="B86" s="108" t="s">
        <v>129</v>
      </c>
      <c r="C86" s="90" t="s">
        <v>21</v>
      </c>
      <c r="D86" s="91"/>
      <c r="E86" s="96"/>
      <c r="F86" s="92"/>
      <c r="G86" s="92"/>
      <c r="H86" s="127"/>
      <c r="I86" s="127"/>
      <c r="J86" s="127"/>
      <c r="K86" s="128">
        <f>SUM(J87:J91)</f>
        <v>0</v>
      </c>
      <c r="L86" s="122"/>
      <c r="M86" s="129">
        <f>SUM(M87:M91)</f>
        <v>0</v>
      </c>
      <c r="N86" s="215"/>
      <c r="O86" s="161"/>
      <c r="P86" s="161"/>
      <c r="Q86" s="428"/>
      <c r="R86" s="429"/>
      <c r="S86" s="429"/>
      <c r="T86" s="429"/>
      <c r="U86" s="429"/>
      <c r="V86" s="429"/>
      <c r="W86" s="429"/>
      <c r="X86" s="429"/>
    </row>
    <row r="87" spans="1:24" ht="15" customHeight="1">
      <c r="A87" s="1"/>
      <c r="B87" s="95" t="s">
        <v>130</v>
      </c>
      <c r="C87" s="109" t="s">
        <v>79</v>
      </c>
      <c r="D87" s="61"/>
      <c r="E87" s="103"/>
      <c r="F87" s="56"/>
      <c r="G87" s="56"/>
      <c r="H87" s="139"/>
      <c r="I87" s="139"/>
      <c r="J87" s="140"/>
      <c r="K87" s="138"/>
      <c r="L87" s="122"/>
      <c r="M87" s="132"/>
      <c r="N87" s="212"/>
      <c r="O87" s="160"/>
      <c r="P87" s="160"/>
      <c r="Q87" s="430"/>
      <c r="R87" s="431"/>
      <c r="S87" s="431"/>
      <c r="T87" s="432"/>
      <c r="U87" s="433"/>
      <c r="V87" s="434"/>
      <c r="W87" s="434"/>
      <c r="X87" s="435"/>
    </row>
    <row r="88" spans="1:24" ht="15" customHeight="1">
      <c r="A88" s="1"/>
      <c r="B88" s="95" t="s">
        <v>238</v>
      </c>
      <c r="C88" s="98"/>
      <c r="D88" s="97" t="s">
        <v>80</v>
      </c>
      <c r="E88" s="75"/>
      <c r="F88" s="73"/>
      <c r="G88" s="31" t="s">
        <v>16</v>
      </c>
      <c r="H88" s="130"/>
      <c r="I88" s="130"/>
      <c r="J88" s="130">
        <f>SUM(H88*I88)</f>
        <v>0</v>
      </c>
      <c r="K88" s="134"/>
      <c r="L88" s="122"/>
      <c r="M88" s="132"/>
      <c r="N88" s="212"/>
      <c r="O88" s="160"/>
      <c r="P88" s="160"/>
      <c r="Q88" s="430"/>
      <c r="R88" s="431"/>
      <c r="S88" s="431"/>
      <c r="T88" s="432"/>
      <c r="U88" s="433"/>
      <c r="V88" s="434"/>
      <c r="W88" s="434"/>
      <c r="X88" s="435"/>
    </row>
    <row r="89" spans="1:24" ht="15" customHeight="1">
      <c r="A89" s="1"/>
      <c r="B89" s="95" t="s">
        <v>239</v>
      </c>
      <c r="C89" s="98"/>
      <c r="D89" s="46" t="s">
        <v>81</v>
      </c>
      <c r="E89" s="59"/>
      <c r="F89" s="70"/>
      <c r="G89" s="29" t="s">
        <v>16</v>
      </c>
      <c r="H89" s="133"/>
      <c r="I89" s="133"/>
      <c r="J89" s="133">
        <f>SUM(H89*I89)</f>
        <v>0</v>
      </c>
      <c r="K89" s="134"/>
      <c r="L89" s="122"/>
      <c r="M89" s="132"/>
      <c r="N89" s="212"/>
      <c r="O89" s="160"/>
      <c r="P89" s="160"/>
      <c r="Q89" s="430"/>
      <c r="R89" s="431"/>
      <c r="S89" s="431"/>
      <c r="T89" s="432"/>
      <c r="U89" s="433"/>
      <c r="V89" s="434"/>
      <c r="W89" s="434"/>
      <c r="X89" s="435"/>
    </row>
    <row r="90" spans="1:24" ht="15" customHeight="1">
      <c r="A90" s="1"/>
      <c r="B90" s="95" t="s">
        <v>240</v>
      </c>
      <c r="C90" s="99"/>
      <c r="D90" s="46" t="s">
        <v>82</v>
      </c>
      <c r="E90" s="59"/>
      <c r="F90" s="70"/>
      <c r="G90" s="38" t="s">
        <v>16</v>
      </c>
      <c r="H90" s="133"/>
      <c r="I90" s="133"/>
      <c r="J90" s="133">
        <f>SUM(H90*I90)</f>
        <v>0</v>
      </c>
      <c r="K90" s="134"/>
      <c r="L90" s="122"/>
      <c r="M90" s="132"/>
      <c r="N90" s="212"/>
      <c r="O90" s="160"/>
      <c r="P90" s="160"/>
      <c r="Q90" s="430"/>
      <c r="R90" s="431"/>
      <c r="S90" s="431"/>
      <c r="T90" s="432"/>
      <c r="U90" s="433"/>
      <c r="V90" s="434"/>
      <c r="W90" s="434"/>
      <c r="X90" s="435"/>
    </row>
    <row r="91" spans="1:24" ht="15" customHeight="1">
      <c r="A91" s="1"/>
      <c r="B91" s="95" t="s">
        <v>467</v>
      </c>
      <c r="C91" s="13"/>
      <c r="D91" s="43" t="s">
        <v>22</v>
      </c>
      <c r="E91" s="44"/>
      <c r="F91" s="70"/>
      <c r="G91" s="29" t="s">
        <v>16</v>
      </c>
      <c r="H91" s="133"/>
      <c r="I91" s="133"/>
      <c r="J91" s="133">
        <f>SUM(H91*I91)</f>
        <v>0</v>
      </c>
      <c r="K91" s="134"/>
      <c r="L91" s="122"/>
      <c r="M91" s="132"/>
      <c r="N91" s="212"/>
      <c r="O91" s="160"/>
      <c r="P91" s="160"/>
      <c r="Q91" s="430"/>
      <c r="R91" s="431"/>
      <c r="S91" s="431"/>
      <c r="T91" s="432"/>
      <c r="U91" s="433"/>
      <c r="V91" s="434"/>
      <c r="W91" s="434"/>
      <c r="X91" s="435"/>
    </row>
    <row r="92" spans="1:24" ht="15" customHeight="1">
      <c r="A92" s="1"/>
      <c r="B92" s="88" t="s">
        <v>131</v>
      </c>
      <c r="C92" s="175" t="s">
        <v>126</v>
      </c>
      <c r="D92" s="91"/>
      <c r="E92" s="91"/>
      <c r="F92" s="92"/>
      <c r="G92" s="92"/>
      <c r="H92" s="127"/>
      <c r="I92" s="127"/>
      <c r="J92" s="127"/>
      <c r="K92" s="128">
        <f>SUM(J93:J94)</f>
        <v>0</v>
      </c>
      <c r="L92" s="122"/>
      <c r="M92" s="129">
        <f>SUM(M93:M94)</f>
        <v>0</v>
      </c>
      <c r="N92" s="215"/>
      <c r="O92" s="161"/>
      <c r="P92" s="161"/>
      <c r="Q92" s="428"/>
      <c r="R92" s="429"/>
      <c r="S92" s="429"/>
      <c r="T92" s="429"/>
      <c r="U92" s="429"/>
      <c r="V92" s="429"/>
      <c r="W92" s="429"/>
      <c r="X92" s="429"/>
    </row>
    <row r="93" spans="1:24" ht="15" customHeight="1">
      <c r="A93" s="1"/>
      <c r="B93" s="95" t="s">
        <v>139</v>
      </c>
      <c r="C93" s="13"/>
      <c r="D93" s="74" t="s">
        <v>57</v>
      </c>
      <c r="E93" s="75"/>
      <c r="F93" s="73"/>
      <c r="G93" s="31" t="s">
        <v>11</v>
      </c>
      <c r="H93" s="130"/>
      <c r="I93" s="130"/>
      <c r="J93" s="130">
        <f>SUM(H93*I93)</f>
        <v>0</v>
      </c>
      <c r="K93" s="131"/>
      <c r="L93" s="122"/>
      <c r="M93" s="132"/>
      <c r="N93" s="212"/>
      <c r="O93" s="160"/>
      <c r="P93" s="160"/>
      <c r="Q93" s="430"/>
      <c r="R93" s="431"/>
      <c r="S93" s="431"/>
      <c r="T93" s="432"/>
      <c r="U93" s="433"/>
      <c r="V93" s="434"/>
      <c r="W93" s="434"/>
      <c r="X93" s="435"/>
    </row>
    <row r="94" spans="1:24" ht="15" customHeight="1" thickBot="1">
      <c r="A94" s="1"/>
      <c r="B94" s="95" t="s">
        <v>251</v>
      </c>
      <c r="C94" s="13"/>
      <c r="D94" s="46" t="s">
        <v>58</v>
      </c>
      <c r="E94" s="59"/>
      <c r="F94" s="70"/>
      <c r="G94" s="29" t="s">
        <v>11</v>
      </c>
      <c r="H94" s="133"/>
      <c r="I94" s="133"/>
      <c r="J94" s="133">
        <f>SUM(H94*I94)</f>
        <v>0</v>
      </c>
      <c r="K94" s="134"/>
      <c r="L94" s="122"/>
      <c r="M94" s="132"/>
      <c r="N94" s="212"/>
      <c r="O94" s="160"/>
      <c r="P94" s="160"/>
      <c r="Q94" s="430"/>
      <c r="R94" s="431"/>
      <c r="S94" s="431"/>
      <c r="T94" s="432"/>
      <c r="U94" s="433"/>
      <c r="V94" s="434"/>
      <c r="W94" s="434"/>
      <c r="X94" s="435"/>
    </row>
    <row r="95" spans="1:24" ht="15" customHeight="1" thickBot="1">
      <c r="A95" s="1"/>
      <c r="B95" s="52" t="s">
        <v>6</v>
      </c>
      <c r="C95" s="47" t="s">
        <v>23</v>
      </c>
      <c r="D95" s="48"/>
      <c r="E95" s="48"/>
      <c r="F95" s="49" t="s">
        <v>8</v>
      </c>
      <c r="G95" s="48"/>
      <c r="H95" s="142"/>
      <c r="I95" s="142"/>
      <c r="J95" s="142"/>
      <c r="K95" s="143">
        <f>SUM(K31:K94)</f>
        <v>0</v>
      </c>
      <c r="L95" s="122"/>
      <c r="M95" s="144">
        <f>M92+M86+M83+M80+M65+M63+M60+M48+M36+M31</f>
        <v>0</v>
      </c>
      <c r="N95" s="215"/>
      <c r="O95" s="161"/>
      <c r="P95" s="161"/>
      <c r="Q95" s="436"/>
      <c r="R95" s="437"/>
      <c r="S95" s="437"/>
      <c r="T95" s="437"/>
      <c r="U95" s="437"/>
      <c r="V95" s="437"/>
      <c r="W95" s="437"/>
      <c r="X95" s="438"/>
    </row>
    <row r="96" spans="1:24" ht="15" customHeight="1" thickBot="1">
      <c r="A96" s="6"/>
      <c r="B96" s="12"/>
      <c r="C96" s="13"/>
      <c r="D96" s="6"/>
      <c r="E96" s="6"/>
      <c r="F96" s="12"/>
      <c r="G96" s="12"/>
      <c r="H96" s="145"/>
      <c r="I96" s="145"/>
      <c r="J96" s="145"/>
      <c r="K96" s="145"/>
      <c r="L96" s="122"/>
      <c r="N96" s="213"/>
      <c r="O96" s="160"/>
      <c r="P96" s="160"/>
    </row>
    <row r="97" spans="1:24" ht="15" customHeight="1" thickBot="1">
      <c r="A97" s="1"/>
      <c r="B97" s="83" t="s">
        <v>24</v>
      </c>
      <c r="C97" s="50" t="s">
        <v>25</v>
      </c>
      <c r="D97" s="51"/>
      <c r="E97" s="51"/>
      <c r="F97" s="84"/>
      <c r="G97" s="51"/>
      <c r="H97" s="146"/>
      <c r="I97" s="146"/>
      <c r="J97" s="146"/>
      <c r="K97" s="146"/>
      <c r="L97" s="146"/>
      <c r="M97" s="126"/>
      <c r="N97" s="212"/>
      <c r="O97" s="160"/>
      <c r="P97" s="160"/>
      <c r="Q97" s="439"/>
      <c r="R97" s="440"/>
      <c r="S97" s="440"/>
      <c r="T97" s="440"/>
      <c r="U97" s="440"/>
      <c r="V97" s="440"/>
      <c r="W97" s="440"/>
      <c r="X97" s="441"/>
    </row>
    <row r="98" spans="1:24" ht="15" customHeight="1">
      <c r="A98" s="6"/>
      <c r="B98" s="4"/>
      <c r="C98" s="5"/>
      <c r="D98" s="14"/>
      <c r="E98" s="14"/>
      <c r="F98" s="4"/>
      <c r="G98" s="14"/>
      <c r="H98" s="147"/>
      <c r="I98" s="147"/>
      <c r="J98" s="147"/>
      <c r="K98" s="147"/>
      <c r="N98" s="213"/>
      <c r="O98" s="160"/>
      <c r="P98" s="160"/>
    </row>
    <row r="99" spans="1:24" ht="15" customHeight="1">
      <c r="A99" s="1"/>
      <c r="B99" s="88" t="s">
        <v>37</v>
      </c>
      <c r="C99" s="115" t="s">
        <v>96</v>
      </c>
      <c r="D99" s="91"/>
      <c r="E99" s="96" t="str">
        <f>+$E$25</f>
        <v>DIMENSIÓN ESPESOR MARCAS Y MODELOS</v>
      </c>
      <c r="F99" s="92"/>
      <c r="G99" s="92"/>
      <c r="H99" s="127"/>
      <c r="I99" s="127"/>
      <c r="J99" s="127"/>
      <c r="K99" s="128">
        <f>SUM(J100:J104)</f>
        <v>0</v>
      </c>
      <c r="L99" s="122"/>
      <c r="M99" s="129">
        <f>SUM(M100:M104)</f>
        <v>0</v>
      </c>
      <c r="N99" s="215"/>
      <c r="O99" s="161"/>
      <c r="P99" s="161"/>
      <c r="Q99" s="428"/>
      <c r="R99" s="429"/>
      <c r="S99" s="429"/>
      <c r="T99" s="429"/>
      <c r="U99" s="429"/>
      <c r="V99" s="429"/>
      <c r="W99" s="429"/>
      <c r="X99" s="429"/>
    </row>
    <row r="100" spans="1:24" ht="15" customHeight="1">
      <c r="A100" s="1"/>
      <c r="B100" s="95" t="s">
        <v>26</v>
      </c>
      <c r="C100" s="45" t="s">
        <v>89</v>
      </c>
      <c r="D100" s="39" t="s">
        <v>256</v>
      </c>
      <c r="E100" s="57"/>
      <c r="F100" s="56"/>
      <c r="G100" s="56"/>
      <c r="H100" s="139"/>
      <c r="I100" s="139"/>
      <c r="J100" s="140"/>
      <c r="K100" s="131"/>
      <c r="L100" s="122"/>
      <c r="M100" s="132"/>
      <c r="N100" s="212"/>
      <c r="O100" s="160"/>
      <c r="P100" s="160"/>
      <c r="Q100" s="430"/>
      <c r="R100" s="431"/>
      <c r="S100" s="431"/>
      <c r="T100" s="432"/>
      <c r="U100" s="433"/>
      <c r="V100" s="434"/>
      <c r="W100" s="434"/>
      <c r="X100" s="435"/>
    </row>
    <row r="101" spans="1:24" ht="15" customHeight="1">
      <c r="A101" s="1"/>
      <c r="B101" s="95" t="s">
        <v>61</v>
      </c>
      <c r="C101" s="45"/>
      <c r="D101" s="41" t="s">
        <v>368</v>
      </c>
      <c r="E101" s="32"/>
      <c r="F101" s="31"/>
      <c r="G101" s="31" t="s">
        <v>15</v>
      </c>
      <c r="H101" s="130"/>
      <c r="I101" s="130"/>
      <c r="J101" s="130">
        <f>SUM(H101*I101)</f>
        <v>0</v>
      </c>
      <c r="K101" s="134"/>
      <c r="L101" s="122"/>
      <c r="M101" s="132"/>
      <c r="N101" s="212"/>
      <c r="O101" s="160"/>
      <c r="P101" s="160"/>
      <c r="Q101" s="430"/>
      <c r="R101" s="431"/>
      <c r="S101" s="431"/>
      <c r="T101" s="432"/>
      <c r="U101" s="433"/>
      <c r="V101" s="434"/>
      <c r="W101" s="434"/>
      <c r="X101" s="435"/>
    </row>
    <row r="102" spans="1:24" ht="15" customHeight="1">
      <c r="A102" s="1"/>
      <c r="B102" s="95" t="s">
        <v>370</v>
      </c>
      <c r="C102" s="45"/>
      <c r="D102" s="41" t="s">
        <v>369</v>
      </c>
      <c r="E102" s="32"/>
      <c r="F102" s="31"/>
      <c r="G102" s="64" t="s">
        <v>15</v>
      </c>
      <c r="H102" s="130"/>
      <c r="I102" s="130"/>
      <c r="J102" s="130">
        <f>SUM(H102*I102)</f>
        <v>0</v>
      </c>
      <c r="K102" s="138"/>
      <c r="L102" s="122"/>
      <c r="M102" s="132"/>
      <c r="N102" s="212"/>
      <c r="O102" s="160"/>
      <c r="P102" s="160"/>
      <c r="Q102" s="430"/>
      <c r="R102" s="431"/>
      <c r="S102" s="431"/>
      <c r="T102" s="432"/>
      <c r="U102" s="433"/>
      <c r="V102" s="434"/>
      <c r="W102" s="434"/>
      <c r="X102" s="435"/>
    </row>
    <row r="103" spans="1:24" ht="15" customHeight="1">
      <c r="A103" s="6"/>
      <c r="B103" s="95" t="s">
        <v>27</v>
      </c>
      <c r="C103" s="157" t="s">
        <v>95</v>
      </c>
      <c r="D103" s="39" t="s">
        <v>256</v>
      </c>
      <c r="E103" s="39"/>
      <c r="F103" s="29"/>
      <c r="G103" s="38"/>
      <c r="H103" s="133"/>
      <c r="I103" s="133"/>
      <c r="J103" s="133"/>
      <c r="K103" s="138"/>
      <c r="L103" s="122"/>
      <c r="M103" s="132"/>
      <c r="N103" s="212"/>
      <c r="O103" s="160"/>
      <c r="P103" s="160"/>
      <c r="Q103" s="430"/>
      <c r="R103" s="431"/>
      <c r="S103" s="431"/>
      <c r="T103" s="432"/>
      <c r="U103" s="433"/>
      <c r="V103" s="434"/>
      <c r="W103" s="434"/>
      <c r="X103" s="435"/>
    </row>
    <row r="104" spans="1:24" ht="15" customHeight="1">
      <c r="A104" s="6"/>
      <c r="B104" s="95" t="s">
        <v>94</v>
      </c>
      <c r="C104" s="98"/>
      <c r="D104" s="39" t="s">
        <v>288</v>
      </c>
      <c r="E104" s="39"/>
      <c r="F104" s="29"/>
      <c r="G104" s="38" t="s">
        <v>15</v>
      </c>
      <c r="H104" s="133"/>
      <c r="I104" s="133"/>
      <c r="J104" s="133">
        <f>SUM(H104*I104)</f>
        <v>0</v>
      </c>
      <c r="K104" s="138"/>
      <c r="L104" s="122"/>
      <c r="M104" s="132"/>
      <c r="N104" s="212"/>
      <c r="O104" s="160"/>
      <c r="P104" s="160"/>
      <c r="Q104" s="430"/>
      <c r="R104" s="431"/>
      <c r="S104" s="431"/>
      <c r="T104" s="432"/>
      <c r="U104" s="433"/>
      <c r="V104" s="434"/>
      <c r="W104" s="434"/>
      <c r="X104" s="435"/>
    </row>
    <row r="105" spans="1:24" ht="15" customHeight="1">
      <c r="A105" s="1"/>
      <c r="B105" s="88" t="s">
        <v>38</v>
      </c>
      <c r="C105" s="93" t="s">
        <v>28</v>
      </c>
      <c r="D105" s="93"/>
      <c r="E105" s="96"/>
      <c r="F105" s="92"/>
      <c r="G105" s="92"/>
      <c r="H105" s="127"/>
      <c r="I105" s="127"/>
      <c r="J105" s="127"/>
      <c r="K105" s="128">
        <f>SUM(J106:J163)</f>
        <v>0</v>
      </c>
      <c r="L105" s="122"/>
      <c r="M105" s="129">
        <f>SUM(M106:M163)</f>
        <v>0</v>
      </c>
      <c r="N105" s="215"/>
      <c r="O105" s="161"/>
      <c r="P105" s="161"/>
      <c r="Q105" s="428"/>
      <c r="R105" s="429"/>
      <c r="S105" s="429"/>
      <c r="T105" s="429"/>
      <c r="U105" s="429"/>
      <c r="V105" s="429"/>
      <c r="W105" s="429"/>
      <c r="X105" s="429"/>
    </row>
    <row r="106" spans="1:24" ht="15" customHeight="1">
      <c r="A106" s="6"/>
      <c r="B106" s="247" t="s">
        <v>62</v>
      </c>
      <c r="C106" s="254" t="s">
        <v>324</v>
      </c>
      <c r="D106" s="248" t="s">
        <v>325</v>
      </c>
      <c r="E106" s="67"/>
      <c r="F106" s="249"/>
      <c r="G106" s="253" t="s">
        <v>15</v>
      </c>
      <c r="H106" s="246"/>
      <c r="I106" s="246"/>
      <c r="J106" s="246">
        <f t="shared" ref="J106:J116" si="2">SUM(H106*I106)</f>
        <v>0</v>
      </c>
      <c r="K106" s="184"/>
      <c r="L106" s="122"/>
      <c r="M106" s="132"/>
      <c r="N106" s="212"/>
      <c r="O106" s="160"/>
      <c r="P106" s="160"/>
      <c r="Q106" s="430"/>
      <c r="R106" s="431"/>
      <c r="S106" s="431"/>
      <c r="T106" s="432"/>
      <c r="U106" s="433"/>
      <c r="V106" s="434"/>
      <c r="W106" s="434"/>
      <c r="X106" s="435"/>
    </row>
    <row r="107" spans="1:24" ht="15" customHeight="1">
      <c r="A107" s="6"/>
      <c r="B107" s="247" t="s">
        <v>63</v>
      </c>
      <c r="C107" s="268" t="s">
        <v>326</v>
      </c>
      <c r="D107" s="248" t="s">
        <v>327</v>
      </c>
      <c r="E107" s="67"/>
      <c r="F107" s="249"/>
      <c r="G107" s="253" t="s">
        <v>15</v>
      </c>
      <c r="H107" s="246"/>
      <c r="I107" s="246"/>
      <c r="J107" s="246">
        <f t="shared" si="2"/>
        <v>0</v>
      </c>
      <c r="K107" s="138"/>
      <c r="L107" s="122"/>
      <c r="M107" s="132"/>
      <c r="N107" s="212"/>
      <c r="O107" s="160"/>
      <c r="P107" s="160"/>
      <c r="Q107" s="430"/>
      <c r="R107" s="431"/>
      <c r="S107" s="431"/>
      <c r="T107" s="432"/>
      <c r="U107" s="433"/>
      <c r="V107" s="434"/>
      <c r="W107" s="434"/>
      <c r="X107" s="435"/>
    </row>
    <row r="108" spans="1:24" ht="15" customHeight="1">
      <c r="A108" s="1"/>
      <c r="B108" s="251" t="s">
        <v>64</v>
      </c>
      <c r="C108" s="268"/>
      <c r="D108" s="234" t="s">
        <v>328</v>
      </c>
      <c r="E108" s="229"/>
      <c r="F108" s="265"/>
      <c r="G108" s="245" t="s">
        <v>60</v>
      </c>
      <c r="H108" s="246"/>
      <c r="I108" s="246"/>
      <c r="J108" s="246">
        <f t="shared" si="2"/>
        <v>0</v>
      </c>
      <c r="K108" s="138"/>
      <c r="L108" s="122"/>
      <c r="M108" s="132"/>
      <c r="N108" s="212"/>
      <c r="O108" s="160"/>
      <c r="P108" s="160"/>
      <c r="Q108" s="430"/>
      <c r="R108" s="431"/>
      <c r="S108" s="431"/>
      <c r="T108" s="432"/>
      <c r="U108" s="433"/>
      <c r="V108" s="434"/>
      <c r="W108" s="434"/>
      <c r="X108" s="435"/>
    </row>
    <row r="109" spans="1:24" ht="15" customHeight="1">
      <c r="A109" s="1"/>
      <c r="B109" s="251" t="s">
        <v>378</v>
      </c>
      <c r="C109" s="254"/>
      <c r="D109" s="234" t="s">
        <v>329</v>
      </c>
      <c r="E109" s="248"/>
      <c r="F109" s="265"/>
      <c r="G109" s="253" t="s">
        <v>83</v>
      </c>
      <c r="H109" s="246"/>
      <c r="I109" s="246"/>
      <c r="J109" s="246">
        <f t="shared" si="2"/>
        <v>0</v>
      </c>
      <c r="K109" s="138"/>
      <c r="L109" s="122"/>
      <c r="M109" s="132"/>
      <c r="N109" s="212"/>
      <c r="O109" s="160"/>
      <c r="P109" s="160"/>
      <c r="Q109" s="430"/>
      <c r="R109" s="431"/>
      <c r="S109" s="431"/>
      <c r="T109" s="432"/>
      <c r="U109" s="433"/>
      <c r="V109" s="434"/>
      <c r="W109" s="434"/>
      <c r="X109" s="435"/>
    </row>
    <row r="110" spans="1:24" ht="15" customHeight="1">
      <c r="A110" s="1"/>
      <c r="B110" s="251" t="s">
        <v>379</v>
      </c>
      <c r="C110" s="254"/>
      <c r="D110" s="255" t="s">
        <v>330</v>
      </c>
      <c r="E110" s="255"/>
      <c r="F110" s="265"/>
      <c r="G110" s="253" t="s">
        <v>83</v>
      </c>
      <c r="H110" s="246"/>
      <c r="I110" s="246"/>
      <c r="J110" s="246">
        <f t="shared" si="2"/>
        <v>0</v>
      </c>
      <c r="K110" s="138"/>
      <c r="L110" s="122"/>
      <c r="M110" s="132"/>
      <c r="N110" s="212"/>
      <c r="O110" s="160"/>
      <c r="P110" s="160"/>
      <c r="Q110" s="430"/>
      <c r="R110" s="431"/>
      <c r="S110" s="431"/>
      <c r="T110" s="432"/>
      <c r="U110" s="433"/>
      <c r="V110" s="434"/>
      <c r="W110" s="434"/>
      <c r="X110" s="435"/>
    </row>
    <row r="111" spans="1:24" ht="15" customHeight="1">
      <c r="A111" s="1"/>
      <c r="B111" s="251" t="s">
        <v>380</v>
      </c>
      <c r="C111" s="254"/>
      <c r="D111" s="255" t="s">
        <v>331</v>
      </c>
      <c r="E111" s="255"/>
      <c r="F111" s="265"/>
      <c r="G111" s="253" t="s">
        <v>83</v>
      </c>
      <c r="H111" s="246"/>
      <c r="I111" s="246"/>
      <c r="J111" s="246">
        <f t="shared" si="2"/>
        <v>0</v>
      </c>
      <c r="K111" s="138"/>
      <c r="L111" s="122"/>
      <c r="M111" s="132"/>
      <c r="N111" s="212"/>
      <c r="O111" s="160"/>
      <c r="P111" s="160"/>
      <c r="Q111" s="430"/>
      <c r="R111" s="431"/>
      <c r="S111" s="431"/>
      <c r="T111" s="432"/>
      <c r="U111" s="433"/>
      <c r="V111" s="434"/>
      <c r="W111" s="434"/>
      <c r="X111" s="435"/>
    </row>
    <row r="112" spans="1:24" ht="15" customHeight="1">
      <c r="A112" s="1"/>
      <c r="B112" s="251" t="s">
        <v>381</v>
      </c>
      <c r="C112" s="254"/>
      <c r="D112" s="255" t="s">
        <v>332</v>
      </c>
      <c r="E112" s="255"/>
      <c r="F112" s="265"/>
      <c r="G112" s="253"/>
      <c r="H112" s="246"/>
      <c r="I112" s="246"/>
      <c r="J112" s="246">
        <f t="shared" si="2"/>
        <v>0</v>
      </c>
      <c r="K112" s="138"/>
      <c r="L112" s="122"/>
      <c r="M112" s="132"/>
      <c r="N112" s="212"/>
      <c r="O112" s="160"/>
      <c r="P112" s="160"/>
      <c r="Q112" s="430"/>
      <c r="R112" s="431"/>
      <c r="S112" s="431"/>
      <c r="T112" s="432"/>
      <c r="U112" s="433"/>
      <c r="V112" s="434"/>
      <c r="W112" s="434"/>
      <c r="X112" s="435"/>
    </row>
    <row r="113" spans="1:24" ht="15" customHeight="1">
      <c r="A113" s="1"/>
      <c r="B113" s="251" t="s">
        <v>382</v>
      </c>
      <c r="C113" s="254"/>
      <c r="D113" s="255" t="s">
        <v>333</v>
      </c>
      <c r="E113" s="255"/>
      <c r="F113" s="265"/>
      <c r="G113" s="253" t="s">
        <v>83</v>
      </c>
      <c r="H113" s="246"/>
      <c r="I113" s="246"/>
      <c r="J113" s="246">
        <f t="shared" si="2"/>
        <v>0</v>
      </c>
      <c r="K113" s="138"/>
      <c r="L113" s="122"/>
      <c r="M113" s="132"/>
      <c r="N113" s="212"/>
      <c r="O113" s="160"/>
      <c r="P113" s="160"/>
      <c r="Q113" s="430"/>
      <c r="R113" s="431"/>
      <c r="S113" s="431"/>
      <c r="T113" s="432"/>
      <c r="U113" s="433"/>
      <c r="V113" s="434"/>
      <c r="W113" s="434"/>
      <c r="X113" s="435"/>
    </row>
    <row r="114" spans="1:24" ht="15" customHeight="1">
      <c r="A114" s="1"/>
      <c r="B114" s="251" t="s">
        <v>383</v>
      </c>
      <c r="C114" s="254"/>
      <c r="D114" s="256" t="s">
        <v>334</v>
      </c>
      <c r="E114" s="256"/>
      <c r="F114" s="266"/>
      <c r="G114" s="253" t="s">
        <v>83</v>
      </c>
      <c r="H114" s="246"/>
      <c r="I114" s="246"/>
      <c r="J114" s="246">
        <f t="shared" si="2"/>
        <v>0</v>
      </c>
      <c r="K114" s="138"/>
      <c r="L114" s="122"/>
      <c r="M114" s="132"/>
      <c r="N114" s="212"/>
      <c r="O114" s="160"/>
      <c r="P114" s="160"/>
      <c r="Q114" s="430"/>
      <c r="R114" s="431"/>
      <c r="S114" s="431"/>
      <c r="T114" s="432"/>
      <c r="U114" s="433"/>
      <c r="V114" s="434"/>
      <c r="W114" s="434"/>
      <c r="X114" s="435"/>
    </row>
    <row r="115" spans="1:24" ht="15" customHeight="1">
      <c r="A115" s="1"/>
      <c r="B115" s="251" t="s">
        <v>384</v>
      </c>
      <c r="C115" s="254"/>
      <c r="D115" s="256" t="s">
        <v>335</v>
      </c>
      <c r="E115" s="256"/>
      <c r="F115" s="266"/>
      <c r="G115" s="253" t="s">
        <v>83</v>
      </c>
      <c r="H115" s="246"/>
      <c r="I115" s="246"/>
      <c r="J115" s="246">
        <f t="shared" si="2"/>
        <v>0</v>
      </c>
      <c r="K115" s="138"/>
      <c r="L115" s="122"/>
      <c r="M115" s="132"/>
      <c r="N115" s="212"/>
      <c r="O115" s="160"/>
      <c r="P115" s="160"/>
      <c r="Q115" s="430"/>
      <c r="R115" s="431"/>
      <c r="S115" s="431"/>
      <c r="T115" s="432"/>
      <c r="U115" s="433"/>
      <c r="V115" s="434"/>
      <c r="W115" s="434"/>
      <c r="X115" s="435"/>
    </row>
    <row r="116" spans="1:24" ht="15" customHeight="1">
      <c r="A116" s="1"/>
      <c r="B116" s="251" t="s">
        <v>385</v>
      </c>
      <c r="C116" s="254"/>
      <c r="D116" s="256" t="s">
        <v>336</v>
      </c>
      <c r="E116" s="256"/>
      <c r="F116" s="266"/>
      <c r="G116" s="253" t="s">
        <v>83</v>
      </c>
      <c r="H116" s="246"/>
      <c r="I116" s="246"/>
      <c r="J116" s="246">
        <f t="shared" si="2"/>
        <v>0</v>
      </c>
      <c r="K116" s="138"/>
      <c r="L116" s="122"/>
      <c r="M116" s="132"/>
      <c r="N116" s="212"/>
      <c r="O116" s="160"/>
      <c r="P116" s="160"/>
      <c r="Q116" s="430"/>
      <c r="R116" s="431"/>
      <c r="S116" s="431"/>
      <c r="T116" s="432"/>
      <c r="U116" s="433"/>
      <c r="V116" s="434"/>
      <c r="W116" s="434"/>
      <c r="X116" s="435"/>
    </row>
    <row r="117" spans="1:24" ht="15" customHeight="1">
      <c r="A117" s="1"/>
      <c r="B117" s="251" t="s">
        <v>99</v>
      </c>
      <c r="C117" s="231" t="s">
        <v>169</v>
      </c>
      <c r="D117" s="256"/>
      <c r="E117" s="256"/>
      <c r="F117" s="266"/>
      <c r="G117" s="253"/>
      <c r="H117" s="246"/>
      <c r="I117" s="246"/>
      <c r="J117" s="246"/>
      <c r="K117" s="138"/>
      <c r="L117" s="122"/>
      <c r="M117" s="132"/>
      <c r="N117" s="212"/>
      <c r="O117" s="160"/>
      <c r="P117" s="160"/>
      <c r="Q117" s="430"/>
      <c r="R117" s="431"/>
      <c r="S117" s="431"/>
      <c r="T117" s="432"/>
      <c r="U117" s="433"/>
      <c r="V117" s="434"/>
      <c r="W117" s="434"/>
      <c r="X117" s="435"/>
    </row>
    <row r="118" spans="1:24" ht="15" customHeight="1">
      <c r="A118" s="1"/>
      <c r="B118" s="257" t="s">
        <v>65</v>
      </c>
      <c r="C118" s="258"/>
      <c r="D118" s="256" t="s">
        <v>337</v>
      </c>
      <c r="E118" s="256"/>
      <c r="F118" s="266"/>
      <c r="G118" s="253" t="s">
        <v>83</v>
      </c>
      <c r="H118" s="246"/>
      <c r="I118" s="246"/>
      <c r="J118" s="246">
        <f t="shared" ref="J118:J147" si="3">SUM(H118*I118)</f>
        <v>0</v>
      </c>
      <c r="K118" s="138"/>
      <c r="L118" s="122"/>
      <c r="M118" s="132"/>
      <c r="N118" s="212"/>
      <c r="O118" s="160"/>
      <c r="P118" s="160"/>
      <c r="Q118" s="430"/>
      <c r="R118" s="431"/>
      <c r="S118" s="431"/>
      <c r="T118" s="432"/>
      <c r="U118" s="433"/>
      <c r="V118" s="434"/>
      <c r="W118" s="434"/>
      <c r="X118" s="435"/>
    </row>
    <row r="119" spans="1:24" ht="15" customHeight="1">
      <c r="A119" s="1"/>
      <c r="B119" s="257" t="s">
        <v>66</v>
      </c>
      <c r="C119" s="254"/>
      <c r="D119" s="256" t="s">
        <v>338</v>
      </c>
      <c r="E119" s="256"/>
      <c r="F119" s="266"/>
      <c r="G119" s="253" t="s">
        <v>83</v>
      </c>
      <c r="H119" s="246"/>
      <c r="I119" s="246"/>
      <c r="J119" s="246">
        <f t="shared" si="3"/>
        <v>0</v>
      </c>
      <c r="K119" s="138"/>
      <c r="L119" s="122"/>
      <c r="M119" s="132"/>
      <c r="N119" s="212"/>
      <c r="O119" s="160"/>
      <c r="P119" s="160"/>
      <c r="Q119" s="430"/>
      <c r="R119" s="431"/>
      <c r="S119" s="431"/>
      <c r="T119" s="432"/>
      <c r="U119" s="433"/>
      <c r="V119" s="434"/>
      <c r="W119" s="434"/>
      <c r="X119" s="435"/>
    </row>
    <row r="120" spans="1:24" ht="15" customHeight="1">
      <c r="A120" s="1"/>
      <c r="B120" s="257" t="s">
        <v>386</v>
      </c>
      <c r="C120" s="254"/>
      <c r="D120" s="255" t="s">
        <v>339</v>
      </c>
      <c r="E120" s="256"/>
      <c r="F120" s="266"/>
      <c r="G120" s="253" t="s">
        <v>60</v>
      </c>
      <c r="H120" s="246"/>
      <c r="I120" s="246"/>
      <c r="J120" s="246">
        <f t="shared" si="3"/>
        <v>0</v>
      </c>
      <c r="K120" s="138"/>
      <c r="L120" s="122"/>
      <c r="M120" s="132"/>
      <c r="N120" s="212"/>
      <c r="O120" s="160"/>
      <c r="P120" s="160"/>
      <c r="Q120" s="430"/>
      <c r="R120" s="431"/>
      <c r="S120" s="431"/>
      <c r="T120" s="432"/>
      <c r="U120" s="433"/>
      <c r="V120" s="434"/>
      <c r="W120" s="434"/>
      <c r="X120" s="435"/>
    </row>
    <row r="121" spans="1:24" ht="15" customHeight="1">
      <c r="A121" s="1"/>
      <c r="B121" s="257" t="s">
        <v>100</v>
      </c>
      <c r="C121" s="231" t="s">
        <v>170</v>
      </c>
      <c r="D121" s="256"/>
      <c r="E121" s="256"/>
      <c r="F121" s="266"/>
      <c r="G121" s="253"/>
      <c r="H121" s="246"/>
      <c r="I121" s="246"/>
      <c r="J121" s="246"/>
      <c r="K121" s="138"/>
      <c r="L121" s="122"/>
      <c r="M121" s="132"/>
      <c r="N121" s="212"/>
      <c r="O121" s="160"/>
      <c r="P121" s="160"/>
      <c r="Q121" s="430"/>
      <c r="R121" s="431"/>
      <c r="S121" s="431"/>
      <c r="T121" s="432"/>
      <c r="U121" s="433"/>
      <c r="V121" s="434"/>
      <c r="W121" s="434"/>
      <c r="X121" s="435"/>
    </row>
    <row r="122" spans="1:24" ht="15" customHeight="1">
      <c r="A122" s="1"/>
      <c r="B122" s="257" t="s">
        <v>387</v>
      </c>
      <c r="C122" s="258"/>
      <c r="D122" s="256" t="s">
        <v>340</v>
      </c>
      <c r="E122" s="256"/>
      <c r="F122" s="266"/>
      <c r="G122" s="253" t="s">
        <v>83</v>
      </c>
      <c r="H122" s="246"/>
      <c r="I122" s="246"/>
      <c r="J122" s="246">
        <f t="shared" si="3"/>
        <v>0</v>
      </c>
      <c r="K122" s="138"/>
      <c r="L122" s="122"/>
      <c r="M122" s="132"/>
      <c r="N122" s="212"/>
      <c r="O122" s="160"/>
      <c r="P122" s="160"/>
      <c r="Q122" s="430"/>
      <c r="R122" s="431"/>
      <c r="S122" s="431"/>
      <c r="T122" s="432"/>
      <c r="U122" s="433"/>
      <c r="V122" s="434"/>
      <c r="W122" s="434"/>
      <c r="X122" s="435"/>
    </row>
    <row r="123" spans="1:24" ht="15" customHeight="1">
      <c r="A123" s="1"/>
      <c r="B123" s="257" t="s">
        <v>388</v>
      </c>
      <c r="C123" s="254"/>
      <c r="D123" s="256" t="s">
        <v>341</v>
      </c>
      <c r="E123" s="256"/>
      <c r="F123" s="266"/>
      <c r="G123" s="253" t="s">
        <v>83</v>
      </c>
      <c r="H123" s="246"/>
      <c r="I123" s="246"/>
      <c r="J123" s="246">
        <f t="shared" si="3"/>
        <v>0</v>
      </c>
      <c r="K123" s="138"/>
      <c r="L123" s="122"/>
      <c r="M123" s="132"/>
      <c r="N123" s="212"/>
      <c r="O123" s="160"/>
      <c r="P123" s="160"/>
      <c r="Q123" s="430"/>
      <c r="R123" s="431"/>
      <c r="S123" s="431"/>
      <c r="T123" s="432"/>
      <c r="U123" s="433"/>
      <c r="V123" s="434"/>
      <c r="W123" s="434"/>
      <c r="X123" s="435"/>
    </row>
    <row r="124" spans="1:24" ht="15" customHeight="1">
      <c r="A124" s="1"/>
      <c r="B124" s="257" t="s">
        <v>389</v>
      </c>
      <c r="C124" s="254"/>
      <c r="D124" s="256" t="s">
        <v>342</v>
      </c>
      <c r="E124" s="256"/>
      <c r="F124" s="266"/>
      <c r="G124" s="253" t="s">
        <v>83</v>
      </c>
      <c r="H124" s="246"/>
      <c r="I124" s="246"/>
      <c r="J124" s="246">
        <f t="shared" si="3"/>
        <v>0</v>
      </c>
      <c r="K124" s="138"/>
      <c r="L124" s="122"/>
      <c r="M124" s="132"/>
      <c r="N124" s="212"/>
      <c r="O124" s="160"/>
      <c r="P124" s="160"/>
      <c r="Q124" s="430"/>
      <c r="R124" s="431"/>
      <c r="S124" s="431"/>
      <c r="T124" s="432"/>
      <c r="U124" s="433"/>
      <c r="V124" s="434"/>
      <c r="W124" s="434"/>
      <c r="X124" s="435"/>
    </row>
    <row r="125" spans="1:24" ht="15" customHeight="1">
      <c r="A125" s="1"/>
      <c r="B125" s="257" t="s">
        <v>390</v>
      </c>
      <c r="C125" s="254"/>
      <c r="D125" s="256" t="s">
        <v>343</v>
      </c>
      <c r="E125" s="256"/>
      <c r="F125" s="266"/>
      <c r="G125" s="253" t="s">
        <v>83</v>
      </c>
      <c r="H125" s="246"/>
      <c r="I125" s="246"/>
      <c r="J125" s="246">
        <f t="shared" si="3"/>
        <v>0</v>
      </c>
      <c r="K125" s="138"/>
      <c r="L125" s="122"/>
      <c r="M125" s="132"/>
      <c r="N125" s="212"/>
      <c r="O125" s="160"/>
      <c r="P125" s="160"/>
      <c r="Q125" s="430"/>
      <c r="R125" s="431"/>
      <c r="S125" s="431"/>
      <c r="T125" s="432"/>
      <c r="U125" s="433"/>
      <c r="V125" s="434"/>
      <c r="W125" s="434"/>
      <c r="X125" s="435"/>
    </row>
    <row r="126" spans="1:24" ht="15" customHeight="1">
      <c r="A126" s="1"/>
      <c r="B126" s="257" t="s">
        <v>391</v>
      </c>
      <c r="C126" s="254"/>
      <c r="D126" s="256" t="s">
        <v>344</v>
      </c>
      <c r="E126" s="256"/>
      <c r="F126" s="266"/>
      <c r="G126" s="253" t="s">
        <v>83</v>
      </c>
      <c r="H126" s="246"/>
      <c r="I126" s="246"/>
      <c r="J126" s="246">
        <f t="shared" si="3"/>
        <v>0</v>
      </c>
      <c r="K126" s="138"/>
      <c r="L126" s="122"/>
      <c r="M126" s="132"/>
      <c r="N126" s="212"/>
      <c r="O126" s="160"/>
      <c r="P126" s="160"/>
      <c r="Q126" s="430"/>
      <c r="R126" s="431"/>
      <c r="S126" s="431"/>
      <c r="T126" s="432"/>
      <c r="U126" s="433"/>
      <c r="V126" s="434"/>
      <c r="W126" s="434"/>
      <c r="X126" s="435"/>
    </row>
    <row r="127" spans="1:24" ht="15" customHeight="1">
      <c r="A127" s="1"/>
      <c r="B127" s="257" t="s">
        <v>392</v>
      </c>
      <c r="C127" s="254"/>
      <c r="D127" s="256" t="s">
        <v>345</v>
      </c>
      <c r="E127" s="256"/>
      <c r="F127" s="266"/>
      <c r="G127" s="253" t="s">
        <v>83</v>
      </c>
      <c r="H127" s="246"/>
      <c r="I127" s="246"/>
      <c r="J127" s="246">
        <f t="shared" si="3"/>
        <v>0</v>
      </c>
      <c r="K127" s="138"/>
      <c r="L127" s="122"/>
      <c r="M127" s="132"/>
      <c r="N127" s="212"/>
      <c r="O127" s="160"/>
      <c r="P127" s="160"/>
      <c r="Q127" s="430"/>
      <c r="R127" s="431"/>
      <c r="S127" s="431"/>
      <c r="T127" s="432"/>
      <c r="U127" s="433"/>
      <c r="V127" s="434"/>
      <c r="W127" s="434"/>
      <c r="X127" s="435"/>
    </row>
    <row r="128" spans="1:24" ht="15" customHeight="1">
      <c r="A128" s="1"/>
      <c r="B128" s="257" t="s">
        <v>393</v>
      </c>
      <c r="C128" s="254"/>
      <c r="D128" s="256" t="s">
        <v>346</v>
      </c>
      <c r="E128" s="256"/>
      <c r="F128" s="266"/>
      <c r="G128" s="253"/>
      <c r="H128" s="246"/>
      <c r="I128" s="246"/>
      <c r="J128" s="246">
        <f t="shared" si="3"/>
        <v>0</v>
      </c>
      <c r="K128" s="138"/>
      <c r="L128" s="122"/>
      <c r="M128" s="132"/>
      <c r="N128" s="212"/>
      <c r="O128" s="160"/>
      <c r="P128" s="160"/>
      <c r="Q128" s="430"/>
      <c r="R128" s="431"/>
      <c r="S128" s="431"/>
      <c r="T128" s="432"/>
      <c r="U128" s="433"/>
      <c r="V128" s="434"/>
      <c r="W128" s="434"/>
      <c r="X128" s="435"/>
    </row>
    <row r="129" spans="1:24" ht="15" customHeight="1">
      <c r="A129" s="1"/>
      <c r="B129" s="257" t="s">
        <v>394</v>
      </c>
      <c r="C129" s="254"/>
      <c r="D129" s="256" t="s">
        <v>336</v>
      </c>
      <c r="E129" s="256"/>
      <c r="F129" s="266"/>
      <c r="G129" s="253" t="s">
        <v>83</v>
      </c>
      <c r="H129" s="246"/>
      <c r="I129" s="246"/>
      <c r="J129" s="246">
        <f t="shared" si="3"/>
        <v>0</v>
      </c>
      <c r="K129" s="138"/>
      <c r="L129" s="122"/>
      <c r="M129" s="132"/>
      <c r="N129" s="212"/>
      <c r="O129" s="160"/>
      <c r="P129" s="160"/>
      <c r="Q129" s="430"/>
      <c r="R129" s="431"/>
      <c r="S129" s="431"/>
      <c r="T129" s="432"/>
      <c r="U129" s="433"/>
      <c r="V129" s="434"/>
      <c r="W129" s="434"/>
      <c r="X129" s="435"/>
    </row>
    <row r="130" spans="1:24" ht="15" customHeight="1">
      <c r="A130" s="1"/>
      <c r="B130" s="257" t="s">
        <v>395</v>
      </c>
      <c r="C130" s="259"/>
      <c r="D130" s="232" t="s">
        <v>171</v>
      </c>
      <c r="E130" s="256"/>
      <c r="F130" s="266"/>
      <c r="G130" s="253" t="s">
        <v>83</v>
      </c>
      <c r="H130" s="246"/>
      <c r="I130" s="246"/>
      <c r="J130" s="246">
        <f t="shared" si="3"/>
        <v>0</v>
      </c>
      <c r="K130" s="138"/>
      <c r="L130" s="122"/>
      <c r="M130" s="132"/>
      <c r="N130" s="212"/>
      <c r="O130" s="160"/>
      <c r="P130" s="160"/>
      <c r="Q130" s="430"/>
      <c r="R130" s="431"/>
      <c r="S130" s="431"/>
      <c r="T130" s="432"/>
      <c r="U130" s="433"/>
      <c r="V130" s="434"/>
      <c r="W130" s="434"/>
      <c r="X130" s="435"/>
    </row>
    <row r="131" spans="1:24" ht="15" customHeight="1">
      <c r="A131" s="1"/>
      <c r="B131" s="257" t="s">
        <v>101</v>
      </c>
      <c r="C131" s="261" t="s">
        <v>347</v>
      </c>
      <c r="D131" s="260"/>
      <c r="E131" s="256"/>
      <c r="F131" s="266"/>
      <c r="G131" s="253"/>
      <c r="H131" s="246"/>
      <c r="I131" s="246"/>
      <c r="J131" s="246"/>
      <c r="K131" s="138"/>
      <c r="L131" s="122"/>
      <c r="M131" s="132"/>
      <c r="N131" s="212"/>
      <c r="O131" s="160"/>
      <c r="P131" s="160"/>
      <c r="Q131" s="430"/>
      <c r="R131" s="431"/>
      <c r="S131" s="431"/>
      <c r="T131" s="432"/>
      <c r="U131" s="433"/>
      <c r="V131" s="434"/>
      <c r="W131" s="434"/>
      <c r="X131" s="435"/>
    </row>
    <row r="132" spans="1:24" ht="15" customHeight="1">
      <c r="A132" s="1"/>
      <c r="B132" s="257" t="s">
        <v>396</v>
      </c>
      <c r="C132" s="254"/>
      <c r="D132" s="256" t="s">
        <v>348</v>
      </c>
      <c r="E132" s="256"/>
      <c r="F132" s="266"/>
      <c r="G132" s="253" t="s">
        <v>83</v>
      </c>
      <c r="H132" s="246"/>
      <c r="I132" s="246"/>
      <c r="J132" s="246">
        <f t="shared" si="3"/>
        <v>0</v>
      </c>
      <c r="K132" s="138"/>
      <c r="L132" s="122"/>
      <c r="M132" s="132"/>
      <c r="N132" s="212"/>
      <c r="O132" s="160"/>
      <c r="P132" s="160"/>
      <c r="Q132" s="430"/>
      <c r="R132" s="431"/>
      <c r="S132" s="431"/>
      <c r="T132" s="432"/>
      <c r="U132" s="433"/>
      <c r="V132" s="434"/>
      <c r="W132" s="434"/>
      <c r="X132" s="435"/>
    </row>
    <row r="133" spans="1:24" ht="15" customHeight="1">
      <c r="A133" s="1"/>
      <c r="B133" s="257" t="s">
        <v>397</v>
      </c>
      <c r="C133" s="254"/>
      <c r="D133" s="256" t="s">
        <v>349</v>
      </c>
      <c r="E133" s="256"/>
      <c r="F133" s="266"/>
      <c r="G133" s="253" t="s">
        <v>83</v>
      </c>
      <c r="H133" s="246"/>
      <c r="I133" s="246"/>
      <c r="J133" s="246">
        <f t="shared" si="3"/>
        <v>0</v>
      </c>
      <c r="K133" s="138"/>
      <c r="L133" s="122"/>
      <c r="M133" s="132"/>
      <c r="N133" s="212"/>
      <c r="O133" s="160"/>
      <c r="P133" s="160"/>
      <c r="Q133" s="430"/>
      <c r="R133" s="431"/>
      <c r="S133" s="431"/>
      <c r="T133" s="432"/>
      <c r="U133" s="433"/>
      <c r="V133" s="434"/>
      <c r="W133" s="434"/>
      <c r="X133" s="435"/>
    </row>
    <row r="134" spans="1:24" ht="15" customHeight="1">
      <c r="A134" s="1"/>
      <c r="B134" s="257" t="s">
        <v>398</v>
      </c>
      <c r="C134" s="254"/>
      <c r="D134" s="256" t="s">
        <v>350</v>
      </c>
      <c r="E134" s="256"/>
      <c r="F134" s="266"/>
      <c r="G134" s="253" t="s">
        <v>83</v>
      </c>
      <c r="H134" s="246"/>
      <c r="I134" s="246"/>
      <c r="J134" s="246">
        <f t="shared" si="3"/>
        <v>0</v>
      </c>
      <c r="K134" s="138"/>
      <c r="L134" s="122"/>
      <c r="M134" s="132"/>
      <c r="N134" s="212"/>
      <c r="O134" s="160"/>
      <c r="P134" s="160"/>
      <c r="Q134" s="430"/>
      <c r="R134" s="431"/>
      <c r="S134" s="431"/>
      <c r="T134" s="432"/>
      <c r="U134" s="433"/>
      <c r="V134" s="434"/>
      <c r="W134" s="434"/>
      <c r="X134" s="435"/>
    </row>
    <row r="135" spans="1:24" ht="15" customHeight="1">
      <c r="A135" s="1"/>
      <c r="B135" s="257" t="s">
        <v>399</v>
      </c>
      <c r="C135" s="259"/>
      <c r="D135" s="256" t="s">
        <v>351</v>
      </c>
      <c r="E135" s="256"/>
      <c r="F135" s="266"/>
      <c r="G135" s="253" t="s">
        <v>83</v>
      </c>
      <c r="H135" s="246"/>
      <c r="I135" s="246"/>
      <c r="J135" s="246">
        <f t="shared" si="3"/>
        <v>0</v>
      </c>
      <c r="K135" s="138"/>
      <c r="L135" s="122"/>
      <c r="M135" s="132"/>
      <c r="N135" s="212"/>
      <c r="O135" s="160"/>
      <c r="P135" s="160"/>
      <c r="Q135" s="430"/>
      <c r="R135" s="431"/>
      <c r="S135" s="431"/>
      <c r="T135" s="432"/>
      <c r="U135" s="433"/>
      <c r="V135" s="434"/>
      <c r="W135" s="434"/>
      <c r="X135" s="435"/>
    </row>
    <row r="136" spans="1:24" ht="15" customHeight="1">
      <c r="A136" s="1"/>
      <c r="B136" s="257" t="s">
        <v>102</v>
      </c>
      <c r="C136" s="231" t="s">
        <v>151</v>
      </c>
      <c r="D136" s="53"/>
      <c r="E136" s="68"/>
      <c r="F136" s="242"/>
      <c r="G136" s="245"/>
      <c r="H136" s="246"/>
      <c r="I136" s="246"/>
      <c r="J136" s="246"/>
      <c r="K136" s="138"/>
      <c r="L136" s="122"/>
      <c r="M136" s="132"/>
      <c r="N136" s="212"/>
      <c r="O136" s="160"/>
      <c r="P136" s="160"/>
      <c r="Q136" s="430"/>
      <c r="R136" s="431"/>
      <c r="S136" s="431"/>
      <c r="T136" s="432"/>
      <c r="U136" s="433"/>
      <c r="V136" s="434"/>
      <c r="W136" s="434"/>
      <c r="X136" s="435"/>
    </row>
    <row r="137" spans="1:24" ht="15" customHeight="1">
      <c r="A137" s="1"/>
      <c r="B137" s="257" t="s">
        <v>172</v>
      </c>
      <c r="C137" s="268"/>
      <c r="D137" s="229" t="s">
        <v>352</v>
      </c>
      <c r="E137" s="229"/>
      <c r="F137" s="265"/>
      <c r="G137" s="245" t="s">
        <v>60</v>
      </c>
      <c r="H137" s="246"/>
      <c r="I137" s="246"/>
      <c r="J137" s="246">
        <f t="shared" si="3"/>
        <v>0</v>
      </c>
      <c r="K137" s="138"/>
      <c r="L137" s="122"/>
      <c r="M137" s="132"/>
      <c r="N137" s="212"/>
      <c r="O137" s="160"/>
      <c r="P137" s="160"/>
      <c r="Q137" s="430"/>
      <c r="R137" s="431"/>
      <c r="S137" s="431"/>
      <c r="T137" s="432"/>
      <c r="U137" s="433"/>
      <c r="V137" s="434"/>
      <c r="W137" s="434"/>
      <c r="X137" s="435"/>
    </row>
    <row r="138" spans="1:24" ht="15" customHeight="1">
      <c r="A138" s="1"/>
      <c r="B138" s="257" t="s">
        <v>173</v>
      </c>
      <c r="C138" s="254"/>
      <c r="D138" s="229" t="s">
        <v>353</v>
      </c>
      <c r="E138" s="229"/>
      <c r="F138" s="265"/>
      <c r="G138" s="245" t="s">
        <v>60</v>
      </c>
      <c r="H138" s="246"/>
      <c r="I138" s="246"/>
      <c r="J138" s="246">
        <f t="shared" si="3"/>
        <v>0</v>
      </c>
      <c r="K138" s="138"/>
      <c r="L138" s="122"/>
      <c r="M138" s="132"/>
      <c r="N138" s="212"/>
      <c r="O138" s="160"/>
      <c r="P138" s="160"/>
      <c r="Q138" s="430"/>
      <c r="R138" s="431"/>
      <c r="S138" s="431"/>
      <c r="T138" s="432"/>
      <c r="U138" s="433"/>
      <c r="V138" s="434"/>
      <c r="W138" s="434"/>
      <c r="X138" s="435"/>
    </row>
    <row r="139" spans="1:24" ht="15" customHeight="1">
      <c r="A139" s="1"/>
      <c r="B139" s="257" t="s">
        <v>400</v>
      </c>
      <c r="C139" s="254"/>
      <c r="D139" s="229" t="s">
        <v>354</v>
      </c>
      <c r="E139" s="229"/>
      <c r="F139" s="265"/>
      <c r="G139" s="245" t="s">
        <v>15</v>
      </c>
      <c r="H139" s="246"/>
      <c r="I139" s="246"/>
      <c r="J139" s="246">
        <f t="shared" si="3"/>
        <v>0</v>
      </c>
      <c r="K139" s="138"/>
      <c r="L139" s="122"/>
      <c r="M139" s="132"/>
      <c r="N139" s="212"/>
      <c r="O139" s="160"/>
      <c r="P139" s="160"/>
      <c r="Q139" s="430"/>
      <c r="R139" s="431"/>
      <c r="S139" s="431"/>
      <c r="T139" s="432"/>
      <c r="U139" s="433"/>
      <c r="V139" s="434"/>
      <c r="W139" s="434"/>
      <c r="X139" s="435"/>
    </row>
    <row r="140" spans="1:24" ht="15" customHeight="1">
      <c r="A140" s="1"/>
      <c r="B140" s="257" t="s">
        <v>401</v>
      </c>
      <c r="C140" s="254"/>
      <c r="D140" s="229" t="s">
        <v>355</v>
      </c>
      <c r="E140" s="229"/>
      <c r="F140" s="265"/>
      <c r="G140" s="245" t="s">
        <v>15</v>
      </c>
      <c r="H140" s="246"/>
      <c r="I140" s="246"/>
      <c r="J140" s="246">
        <f t="shared" si="3"/>
        <v>0</v>
      </c>
      <c r="K140" s="138"/>
      <c r="L140" s="122"/>
      <c r="M140" s="132"/>
      <c r="N140" s="212"/>
      <c r="O140" s="160"/>
      <c r="P140" s="160"/>
      <c r="Q140" s="430"/>
      <c r="R140" s="431"/>
      <c r="S140" s="431"/>
      <c r="T140" s="432"/>
      <c r="U140" s="433"/>
      <c r="V140" s="434"/>
      <c r="W140" s="434"/>
      <c r="X140" s="435"/>
    </row>
    <row r="141" spans="1:24" ht="15" customHeight="1">
      <c r="A141" s="1"/>
      <c r="B141" s="257" t="s">
        <v>103</v>
      </c>
      <c r="C141" s="261" t="s">
        <v>174</v>
      </c>
      <c r="D141" s="229"/>
      <c r="E141" s="229"/>
      <c r="F141" s="265"/>
      <c r="G141" s="253"/>
      <c r="H141" s="246"/>
      <c r="I141" s="246"/>
      <c r="J141" s="246"/>
      <c r="K141" s="138"/>
      <c r="L141" s="122"/>
      <c r="M141" s="132"/>
      <c r="N141" s="212"/>
      <c r="O141" s="160"/>
      <c r="P141" s="160"/>
      <c r="Q141" s="430"/>
      <c r="R141" s="431"/>
      <c r="S141" s="431"/>
      <c r="T141" s="432"/>
      <c r="U141" s="433"/>
      <c r="V141" s="434"/>
      <c r="W141" s="434"/>
      <c r="X141" s="435"/>
    </row>
    <row r="142" spans="1:24" ht="15" customHeight="1">
      <c r="A142" s="1"/>
      <c r="B142" s="257" t="s">
        <v>175</v>
      </c>
      <c r="C142" s="254"/>
      <c r="D142" s="229" t="s">
        <v>356</v>
      </c>
      <c r="E142" s="229"/>
      <c r="F142" s="265"/>
      <c r="G142" s="253" t="s">
        <v>15</v>
      </c>
      <c r="H142" s="246"/>
      <c r="I142" s="246"/>
      <c r="J142" s="246">
        <f t="shared" si="3"/>
        <v>0</v>
      </c>
      <c r="K142" s="138"/>
      <c r="L142" s="122"/>
      <c r="M142" s="132"/>
      <c r="N142" s="212"/>
      <c r="O142" s="160"/>
      <c r="P142" s="160"/>
      <c r="Q142" s="430"/>
      <c r="R142" s="431"/>
      <c r="S142" s="431"/>
      <c r="T142" s="432"/>
      <c r="U142" s="433"/>
      <c r="V142" s="434"/>
      <c r="W142" s="434"/>
      <c r="X142" s="435"/>
    </row>
    <row r="143" spans="1:24" ht="15" customHeight="1">
      <c r="A143" s="1"/>
      <c r="B143" s="257" t="s">
        <v>176</v>
      </c>
      <c r="C143" s="254"/>
      <c r="D143" s="229" t="s">
        <v>357</v>
      </c>
      <c r="E143" s="229"/>
      <c r="F143" s="265"/>
      <c r="G143" s="253" t="s">
        <v>15</v>
      </c>
      <c r="H143" s="246"/>
      <c r="I143" s="246"/>
      <c r="J143" s="246">
        <f t="shared" si="3"/>
        <v>0</v>
      </c>
      <c r="K143" s="138"/>
      <c r="L143" s="122"/>
      <c r="M143" s="132"/>
      <c r="N143" s="212"/>
      <c r="O143" s="160"/>
      <c r="P143" s="160"/>
      <c r="Q143" s="430"/>
      <c r="R143" s="431"/>
      <c r="S143" s="431"/>
      <c r="T143" s="432"/>
      <c r="U143" s="433"/>
      <c r="V143" s="434"/>
      <c r="W143" s="434"/>
      <c r="X143" s="435"/>
    </row>
    <row r="144" spans="1:24" ht="15" customHeight="1">
      <c r="A144" s="1"/>
      <c r="B144" s="257" t="s">
        <v>177</v>
      </c>
      <c r="C144" s="254"/>
      <c r="D144" s="229" t="s">
        <v>179</v>
      </c>
      <c r="E144" s="229"/>
      <c r="F144" s="265"/>
      <c r="G144" s="253" t="s">
        <v>15</v>
      </c>
      <c r="H144" s="246"/>
      <c r="I144" s="246"/>
      <c r="J144" s="246">
        <f t="shared" si="3"/>
        <v>0</v>
      </c>
      <c r="K144" s="138"/>
      <c r="L144" s="122"/>
      <c r="M144" s="132"/>
      <c r="N144" s="212"/>
      <c r="O144" s="160"/>
      <c r="P144" s="160"/>
      <c r="Q144" s="430"/>
      <c r="R144" s="431"/>
      <c r="S144" s="431"/>
      <c r="T144" s="432"/>
      <c r="U144" s="433"/>
      <c r="V144" s="434"/>
      <c r="W144" s="434"/>
      <c r="X144" s="435"/>
    </row>
    <row r="145" spans="1:24" ht="15" customHeight="1">
      <c r="A145" s="1"/>
      <c r="B145" s="257" t="s">
        <v>402</v>
      </c>
      <c r="C145" s="254"/>
      <c r="D145" s="229" t="s">
        <v>358</v>
      </c>
      <c r="E145" s="229"/>
      <c r="F145" s="265"/>
      <c r="G145" s="253" t="s">
        <v>15</v>
      </c>
      <c r="H145" s="246"/>
      <c r="I145" s="246"/>
      <c r="J145" s="246">
        <f t="shared" si="3"/>
        <v>0</v>
      </c>
      <c r="K145" s="138"/>
      <c r="L145" s="122"/>
      <c r="M145" s="132"/>
      <c r="N145" s="212"/>
      <c r="O145" s="160"/>
      <c r="P145" s="160"/>
      <c r="Q145" s="430"/>
      <c r="R145" s="431"/>
      <c r="S145" s="431"/>
      <c r="T145" s="432"/>
      <c r="U145" s="433"/>
      <c r="V145" s="434"/>
      <c r="W145" s="434"/>
      <c r="X145" s="435"/>
    </row>
    <row r="146" spans="1:24" ht="15" customHeight="1">
      <c r="A146" s="1"/>
      <c r="B146" s="257" t="s">
        <v>403</v>
      </c>
      <c r="C146" s="254"/>
      <c r="D146" s="256" t="s">
        <v>354</v>
      </c>
      <c r="E146" s="229"/>
      <c r="F146" s="265"/>
      <c r="G146" s="253" t="s">
        <v>15</v>
      </c>
      <c r="H146" s="246"/>
      <c r="I146" s="246"/>
      <c r="J146" s="246">
        <f t="shared" si="3"/>
        <v>0</v>
      </c>
      <c r="K146" s="138"/>
      <c r="L146" s="122"/>
      <c r="M146" s="132"/>
      <c r="N146" s="212"/>
      <c r="O146" s="160"/>
      <c r="P146" s="160"/>
      <c r="Q146" s="430"/>
      <c r="R146" s="431"/>
      <c r="S146" s="431"/>
      <c r="T146" s="432"/>
      <c r="U146" s="433"/>
      <c r="V146" s="434"/>
      <c r="W146" s="434"/>
      <c r="X146" s="435"/>
    </row>
    <row r="147" spans="1:24" ht="15" customHeight="1">
      <c r="A147" s="1"/>
      <c r="B147" s="257" t="s">
        <v>178</v>
      </c>
      <c r="C147" s="259"/>
      <c r="D147" s="232" t="s">
        <v>171</v>
      </c>
      <c r="E147" s="229"/>
      <c r="F147" s="265"/>
      <c r="G147" s="253" t="s">
        <v>15</v>
      </c>
      <c r="H147" s="246"/>
      <c r="I147" s="246"/>
      <c r="J147" s="246">
        <f t="shared" si="3"/>
        <v>0</v>
      </c>
      <c r="K147" s="138"/>
      <c r="L147" s="122"/>
      <c r="M147" s="132"/>
      <c r="N147" s="212"/>
      <c r="O147" s="160"/>
      <c r="P147" s="160"/>
      <c r="Q147" s="430"/>
      <c r="R147" s="431"/>
      <c r="S147" s="431"/>
      <c r="T147" s="432"/>
      <c r="U147" s="433"/>
      <c r="V147" s="434"/>
      <c r="W147" s="434"/>
      <c r="X147" s="435"/>
    </row>
    <row r="148" spans="1:24" ht="15" customHeight="1">
      <c r="A148" s="1"/>
      <c r="B148" s="257" t="s">
        <v>104</v>
      </c>
      <c r="C148" s="262" t="s">
        <v>180</v>
      </c>
      <c r="D148" s="53"/>
      <c r="E148" s="68"/>
      <c r="F148" s="242"/>
      <c r="G148" s="245"/>
      <c r="H148" s="246"/>
      <c r="I148" s="246"/>
      <c r="J148" s="246"/>
      <c r="K148" s="138"/>
      <c r="L148" s="122"/>
      <c r="M148" s="132"/>
      <c r="N148" s="212"/>
      <c r="O148" s="160"/>
      <c r="P148" s="160"/>
      <c r="Q148" s="430"/>
      <c r="R148" s="431"/>
      <c r="S148" s="431"/>
      <c r="T148" s="432"/>
      <c r="U148" s="433"/>
      <c r="V148" s="434"/>
      <c r="W148" s="434"/>
      <c r="X148" s="435"/>
    </row>
    <row r="149" spans="1:24" ht="15" customHeight="1">
      <c r="A149" s="1"/>
      <c r="B149" s="247" t="s">
        <v>184</v>
      </c>
      <c r="C149" s="269"/>
      <c r="D149" s="229" t="s">
        <v>181</v>
      </c>
      <c r="E149" s="229"/>
      <c r="F149" s="265"/>
      <c r="G149" s="253" t="s">
        <v>83</v>
      </c>
      <c r="H149" s="246"/>
      <c r="I149" s="246"/>
      <c r="J149" s="246">
        <f>SUM(H149*I149)</f>
        <v>0</v>
      </c>
      <c r="K149" s="138"/>
      <c r="L149" s="122"/>
      <c r="M149" s="132"/>
      <c r="N149" s="212"/>
      <c r="O149" s="160"/>
      <c r="P149" s="160"/>
      <c r="Q149" s="430"/>
      <c r="R149" s="431"/>
      <c r="S149" s="431"/>
      <c r="T149" s="432"/>
      <c r="U149" s="433"/>
      <c r="V149" s="434"/>
      <c r="W149" s="434"/>
      <c r="X149" s="435"/>
    </row>
    <row r="150" spans="1:24" ht="15" customHeight="1">
      <c r="A150" s="1"/>
      <c r="B150" s="251" t="s">
        <v>404</v>
      </c>
      <c r="C150" s="254"/>
      <c r="D150" s="229" t="s">
        <v>182</v>
      </c>
      <c r="E150" s="229"/>
      <c r="F150" s="265"/>
      <c r="G150" s="253" t="s">
        <v>83</v>
      </c>
      <c r="H150" s="246"/>
      <c r="I150" s="246"/>
      <c r="J150" s="246">
        <f>SUM(H150*I150)</f>
        <v>0</v>
      </c>
      <c r="K150" s="138"/>
      <c r="L150" s="122"/>
      <c r="M150" s="132"/>
      <c r="N150" s="212"/>
      <c r="O150" s="160"/>
      <c r="P150" s="160"/>
      <c r="Q150" s="430"/>
      <c r="R150" s="431"/>
      <c r="S150" s="431"/>
      <c r="T150" s="432"/>
      <c r="U150" s="433"/>
      <c r="V150" s="434"/>
      <c r="W150" s="434"/>
      <c r="X150" s="435"/>
    </row>
    <row r="151" spans="1:24" ht="15" customHeight="1">
      <c r="A151" s="1"/>
      <c r="B151" s="251" t="s">
        <v>185</v>
      </c>
      <c r="C151" s="254"/>
      <c r="D151" s="233" t="s">
        <v>183</v>
      </c>
      <c r="E151" s="233"/>
      <c r="F151" s="265"/>
      <c r="G151" s="253" t="s">
        <v>83</v>
      </c>
      <c r="H151" s="246"/>
      <c r="I151" s="246"/>
      <c r="J151" s="246">
        <f>SUM(H151*I151)</f>
        <v>0</v>
      </c>
      <c r="K151" s="138"/>
      <c r="L151" s="122"/>
      <c r="M151" s="132"/>
      <c r="N151" s="212"/>
      <c r="O151" s="160"/>
      <c r="P151" s="160"/>
      <c r="Q151" s="430"/>
      <c r="R151" s="431"/>
      <c r="S151" s="431"/>
      <c r="T151" s="432"/>
      <c r="U151" s="433"/>
      <c r="V151" s="434"/>
      <c r="W151" s="434"/>
      <c r="X151" s="435"/>
    </row>
    <row r="152" spans="1:24" ht="15" customHeight="1">
      <c r="A152" s="1"/>
      <c r="B152" s="251" t="s">
        <v>105</v>
      </c>
      <c r="C152" s="261" t="s">
        <v>186</v>
      </c>
      <c r="D152" s="233"/>
      <c r="E152" s="263"/>
      <c r="F152" s="265"/>
      <c r="G152" s="253"/>
      <c r="H152" s="246"/>
      <c r="I152" s="246"/>
      <c r="J152" s="246"/>
      <c r="K152" s="138"/>
      <c r="L152" s="122"/>
      <c r="M152" s="132"/>
      <c r="N152" s="212"/>
      <c r="O152" s="160"/>
      <c r="P152" s="160"/>
      <c r="Q152" s="430"/>
      <c r="R152" s="431"/>
      <c r="S152" s="431"/>
      <c r="T152" s="432"/>
      <c r="U152" s="433"/>
      <c r="V152" s="434"/>
      <c r="W152" s="434"/>
      <c r="X152" s="435"/>
    </row>
    <row r="153" spans="1:24" ht="15" customHeight="1">
      <c r="A153" s="1"/>
      <c r="B153" s="251" t="s">
        <v>188</v>
      </c>
      <c r="C153" s="268" t="s">
        <v>187</v>
      </c>
      <c r="D153" s="264" t="s">
        <v>359</v>
      </c>
      <c r="E153" s="263"/>
      <c r="F153" s="265"/>
      <c r="G153" s="253" t="s">
        <v>83</v>
      </c>
      <c r="H153" s="246"/>
      <c r="I153" s="246"/>
      <c r="J153" s="246"/>
      <c r="K153" s="138"/>
      <c r="L153" s="122"/>
      <c r="M153" s="132"/>
      <c r="N153" s="212"/>
      <c r="O153" s="160"/>
      <c r="P153" s="160"/>
      <c r="Q153" s="430"/>
      <c r="R153" s="431"/>
      <c r="S153" s="431"/>
      <c r="T153" s="432"/>
      <c r="U153" s="433"/>
      <c r="V153" s="434"/>
      <c r="W153" s="434"/>
      <c r="X153" s="435"/>
    </row>
    <row r="154" spans="1:24" ht="15" customHeight="1">
      <c r="A154" s="1"/>
      <c r="B154" s="251" t="s">
        <v>189</v>
      </c>
      <c r="C154" s="254"/>
      <c r="D154" s="234" t="s">
        <v>360</v>
      </c>
      <c r="E154" s="233"/>
      <c r="F154" s="265"/>
      <c r="G154" s="253" t="s">
        <v>83</v>
      </c>
      <c r="H154" s="246"/>
      <c r="I154" s="246"/>
      <c r="J154" s="246">
        <f t="shared" ref="J154:J159" si="4">SUM(H154*I154)</f>
        <v>0</v>
      </c>
      <c r="K154" s="138"/>
      <c r="L154" s="122"/>
      <c r="M154" s="132"/>
      <c r="N154" s="212"/>
      <c r="O154" s="160"/>
      <c r="P154" s="160"/>
      <c r="Q154" s="430"/>
      <c r="R154" s="431"/>
      <c r="S154" s="431"/>
      <c r="T154" s="432"/>
      <c r="U154" s="433"/>
      <c r="V154" s="434"/>
      <c r="W154" s="434"/>
      <c r="X154" s="435"/>
    </row>
    <row r="155" spans="1:24" ht="15" hidden="1" customHeight="1">
      <c r="A155" s="1"/>
      <c r="B155" s="251"/>
      <c r="C155" s="261" t="s">
        <v>187</v>
      </c>
      <c r="D155" s="233" t="s">
        <v>361</v>
      </c>
      <c r="E155" s="234"/>
      <c r="F155" s="265"/>
      <c r="G155" s="253" t="s">
        <v>83</v>
      </c>
      <c r="H155" s="246"/>
      <c r="I155" s="246"/>
      <c r="J155" s="246">
        <f t="shared" si="4"/>
        <v>0</v>
      </c>
      <c r="K155" s="138"/>
      <c r="L155" s="122"/>
      <c r="M155" s="132"/>
      <c r="N155" s="212"/>
      <c r="O155" s="160"/>
      <c r="P155" s="160"/>
      <c r="Q155" s="430"/>
      <c r="R155" s="431"/>
      <c r="S155" s="431"/>
      <c r="T155" s="432"/>
      <c r="U155" s="433"/>
      <c r="V155" s="434"/>
      <c r="W155" s="434"/>
      <c r="X155" s="435"/>
    </row>
    <row r="156" spans="1:24" ht="15" customHeight="1">
      <c r="A156" s="1"/>
      <c r="B156" s="251" t="s">
        <v>190</v>
      </c>
      <c r="C156" s="269"/>
      <c r="D156" s="234" t="s">
        <v>362</v>
      </c>
      <c r="E156" s="233"/>
      <c r="F156" s="265"/>
      <c r="G156" s="253" t="s">
        <v>83</v>
      </c>
      <c r="H156" s="246"/>
      <c r="I156" s="246"/>
      <c r="J156" s="246">
        <f t="shared" si="4"/>
        <v>0</v>
      </c>
      <c r="K156" s="138"/>
      <c r="L156" s="122"/>
      <c r="M156" s="132"/>
      <c r="N156" s="212"/>
      <c r="O156" s="160"/>
      <c r="P156" s="160"/>
      <c r="Q156" s="430"/>
      <c r="R156" s="431"/>
      <c r="S156" s="431"/>
      <c r="T156" s="432"/>
      <c r="U156" s="433"/>
      <c r="V156" s="434"/>
      <c r="W156" s="434"/>
      <c r="X156" s="435"/>
    </row>
    <row r="157" spans="1:24" ht="15" customHeight="1">
      <c r="A157" s="1"/>
      <c r="B157" s="251" t="s">
        <v>191</v>
      </c>
      <c r="C157" s="254"/>
      <c r="D157" s="234" t="s">
        <v>363</v>
      </c>
      <c r="E157" s="234"/>
      <c r="F157" s="265"/>
      <c r="G157" s="253" t="s">
        <v>83</v>
      </c>
      <c r="H157" s="246"/>
      <c r="I157" s="246"/>
      <c r="J157" s="246">
        <f t="shared" si="4"/>
        <v>0</v>
      </c>
      <c r="K157" s="138"/>
      <c r="L157" s="122"/>
      <c r="M157" s="132"/>
      <c r="N157" s="212"/>
      <c r="O157" s="160"/>
      <c r="P157" s="160"/>
      <c r="Q157" s="430"/>
      <c r="R157" s="431"/>
      <c r="S157" s="431"/>
      <c r="T157" s="432"/>
      <c r="U157" s="433"/>
      <c r="V157" s="434"/>
      <c r="W157" s="434"/>
      <c r="X157" s="435"/>
    </row>
    <row r="158" spans="1:24" ht="15" customHeight="1">
      <c r="A158" s="1"/>
      <c r="B158" s="251" t="s">
        <v>192</v>
      </c>
      <c r="C158" s="254"/>
      <c r="D158" s="234"/>
      <c r="E158" s="234"/>
      <c r="F158" s="265"/>
      <c r="G158" s="253"/>
      <c r="H158" s="246"/>
      <c r="I158" s="246"/>
      <c r="J158" s="246"/>
      <c r="K158" s="138"/>
      <c r="L158" s="122"/>
      <c r="M158" s="132"/>
      <c r="N158" s="212"/>
      <c r="O158" s="160"/>
      <c r="P158" s="160"/>
      <c r="Q158" s="430"/>
      <c r="R158" s="431"/>
      <c r="S158" s="431"/>
      <c r="T158" s="432"/>
      <c r="U158" s="433"/>
      <c r="V158" s="434"/>
      <c r="W158" s="434"/>
      <c r="X158" s="435"/>
    </row>
    <row r="159" spans="1:24" ht="15" customHeight="1">
      <c r="A159" s="1"/>
      <c r="B159" s="251" t="s">
        <v>106</v>
      </c>
      <c r="C159" s="261" t="s">
        <v>193</v>
      </c>
      <c r="D159" s="234" t="s">
        <v>194</v>
      </c>
      <c r="E159" s="234"/>
      <c r="F159" s="265"/>
      <c r="G159" s="253" t="s">
        <v>15</v>
      </c>
      <c r="H159" s="246"/>
      <c r="I159" s="246"/>
      <c r="J159" s="246">
        <f t="shared" si="4"/>
        <v>0</v>
      </c>
      <c r="K159" s="138"/>
      <c r="L159" s="122"/>
      <c r="M159" s="132"/>
      <c r="N159" s="212"/>
      <c r="O159" s="160"/>
      <c r="P159" s="160"/>
      <c r="Q159" s="430"/>
      <c r="R159" s="431"/>
      <c r="S159" s="431"/>
      <c r="T159" s="432"/>
      <c r="U159" s="433"/>
      <c r="V159" s="434"/>
      <c r="W159" s="434"/>
      <c r="X159" s="435"/>
    </row>
    <row r="160" spans="1:24" ht="15" customHeight="1">
      <c r="A160" s="1"/>
      <c r="B160" s="257" t="s">
        <v>195</v>
      </c>
      <c r="C160" s="261" t="s">
        <v>29</v>
      </c>
      <c r="D160" s="235" t="s">
        <v>371</v>
      </c>
      <c r="E160" s="117"/>
      <c r="F160" s="242"/>
      <c r="G160" s="253" t="s">
        <v>83</v>
      </c>
      <c r="H160" s="246"/>
      <c r="I160" s="246"/>
      <c r="J160" s="246">
        <f>SUM(H160*I160)</f>
        <v>0</v>
      </c>
      <c r="K160" s="138"/>
      <c r="L160" s="122"/>
      <c r="M160" s="132"/>
      <c r="N160" s="212"/>
      <c r="O160" s="160"/>
      <c r="P160" s="160"/>
      <c r="Q160" s="430"/>
      <c r="R160" s="431"/>
      <c r="S160" s="431"/>
      <c r="T160" s="432"/>
      <c r="U160" s="433"/>
      <c r="V160" s="434"/>
      <c r="W160" s="434"/>
      <c r="X160" s="435"/>
    </row>
    <row r="161" spans="1:24" ht="15" customHeight="1">
      <c r="A161" s="1"/>
      <c r="B161" s="247" t="s">
        <v>196</v>
      </c>
      <c r="C161" s="252"/>
      <c r="D161" s="235" t="s">
        <v>373</v>
      </c>
      <c r="E161" s="229"/>
      <c r="F161" s="242"/>
      <c r="G161" s="253" t="s">
        <v>83</v>
      </c>
      <c r="H161" s="246"/>
      <c r="I161" s="246"/>
      <c r="J161" s="246">
        <f>SUM(H161*I161)</f>
        <v>0</v>
      </c>
      <c r="K161" s="138"/>
      <c r="L161" s="122"/>
      <c r="M161" s="132"/>
      <c r="N161" s="212"/>
      <c r="O161" s="160"/>
      <c r="P161" s="160"/>
      <c r="Q161" s="430"/>
      <c r="R161" s="431"/>
      <c r="S161" s="431"/>
      <c r="T161" s="432"/>
      <c r="U161" s="433"/>
      <c r="V161" s="434"/>
      <c r="W161" s="434"/>
      <c r="X161" s="435"/>
    </row>
    <row r="162" spans="1:24" ht="15" customHeight="1">
      <c r="A162" s="1"/>
      <c r="B162" s="251" t="s">
        <v>197</v>
      </c>
      <c r="C162" s="252"/>
      <c r="D162" s="235" t="s">
        <v>372</v>
      </c>
      <c r="E162" s="233"/>
      <c r="F162" s="242"/>
      <c r="G162" s="253" t="s">
        <v>83</v>
      </c>
      <c r="H162" s="246"/>
      <c r="I162" s="246"/>
      <c r="J162" s="246">
        <f>SUM(H162*I162)</f>
        <v>0</v>
      </c>
      <c r="K162" s="138"/>
      <c r="L162" s="122"/>
      <c r="M162" s="132"/>
      <c r="N162" s="212"/>
      <c r="O162" s="160"/>
      <c r="P162" s="160"/>
      <c r="Q162" s="430"/>
      <c r="R162" s="431"/>
      <c r="S162" s="431"/>
      <c r="T162" s="432"/>
      <c r="U162" s="433"/>
      <c r="V162" s="434"/>
      <c r="W162" s="434"/>
      <c r="X162" s="435"/>
    </row>
    <row r="163" spans="1:24" ht="15" customHeight="1">
      <c r="A163" s="1"/>
      <c r="B163" s="251" t="s">
        <v>198</v>
      </c>
      <c r="C163" s="252"/>
      <c r="D163" s="235" t="s">
        <v>199</v>
      </c>
      <c r="E163" s="233"/>
      <c r="F163" s="267"/>
      <c r="G163" s="253" t="s">
        <v>83</v>
      </c>
      <c r="H163" s="246"/>
      <c r="I163" s="246"/>
      <c r="J163" s="246">
        <f>SUM(H163*I163)</f>
        <v>0</v>
      </c>
      <c r="K163" s="138"/>
      <c r="L163" s="122"/>
      <c r="M163" s="132"/>
      <c r="N163" s="212"/>
      <c r="O163" s="160"/>
      <c r="P163" s="160"/>
      <c r="Q163" s="430"/>
      <c r="R163" s="431"/>
      <c r="S163" s="431"/>
      <c r="T163" s="432"/>
      <c r="U163" s="433"/>
      <c r="V163" s="434"/>
      <c r="W163" s="434"/>
      <c r="X163" s="435"/>
    </row>
    <row r="164" spans="1:24" ht="15" customHeight="1">
      <c r="A164" s="1"/>
      <c r="B164" s="88" t="s">
        <v>364</v>
      </c>
      <c r="C164" s="270" t="s">
        <v>365</v>
      </c>
      <c r="D164" s="271"/>
      <c r="E164" s="272"/>
      <c r="F164" s="112"/>
      <c r="G164" s="273"/>
      <c r="H164" s="274"/>
      <c r="I164" s="274"/>
      <c r="J164" s="274"/>
      <c r="K164" s="128">
        <f>SUM(J165:J168)</f>
        <v>0</v>
      </c>
      <c r="L164" s="122"/>
      <c r="M164" s="129">
        <f>SUM(M165:M168)</f>
        <v>0</v>
      </c>
      <c r="N164" s="212"/>
      <c r="O164" s="160"/>
      <c r="P164" s="160"/>
      <c r="Q164" s="428"/>
      <c r="R164" s="429"/>
      <c r="S164" s="429"/>
      <c r="T164" s="429"/>
      <c r="U164" s="429"/>
      <c r="V164" s="429"/>
      <c r="W164" s="429"/>
      <c r="X164" s="429"/>
    </row>
    <row r="165" spans="1:24" ht="15" customHeight="1">
      <c r="A165" s="1"/>
      <c r="B165" s="257" t="s">
        <v>375</v>
      </c>
      <c r="C165" s="252"/>
      <c r="D165" s="232" t="s">
        <v>366</v>
      </c>
      <c r="E165" s="229"/>
      <c r="F165" s="242"/>
      <c r="G165" s="253" t="s">
        <v>83</v>
      </c>
      <c r="H165" s="246"/>
      <c r="I165" s="246"/>
      <c r="J165" s="246">
        <f>SUM(H165*I165)</f>
        <v>0</v>
      </c>
      <c r="K165" s="138"/>
      <c r="L165" s="122"/>
      <c r="M165" s="132"/>
      <c r="N165" s="212"/>
      <c r="O165" s="160"/>
      <c r="P165" s="160"/>
      <c r="Q165" s="430"/>
      <c r="R165" s="431"/>
      <c r="S165" s="431"/>
      <c r="T165" s="432"/>
      <c r="U165" s="433"/>
      <c r="V165" s="434"/>
      <c r="W165" s="434"/>
      <c r="X165" s="435"/>
    </row>
    <row r="166" spans="1:24" ht="15" customHeight="1">
      <c r="A166" s="1"/>
      <c r="B166" s="257" t="s">
        <v>376</v>
      </c>
      <c r="C166" s="252"/>
      <c r="D166" s="235" t="s">
        <v>374</v>
      </c>
      <c r="E166" s="229"/>
      <c r="F166" s="242"/>
      <c r="G166" s="253" t="s">
        <v>83</v>
      </c>
      <c r="H166" s="246"/>
      <c r="I166" s="246"/>
      <c r="J166" s="246">
        <f>SUM(H166*I166)</f>
        <v>0</v>
      </c>
      <c r="K166" s="138"/>
      <c r="L166" s="122"/>
      <c r="M166" s="132"/>
      <c r="N166" s="212"/>
      <c r="O166" s="160"/>
      <c r="P166" s="160"/>
      <c r="Q166" s="430"/>
      <c r="R166" s="431"/>
      <c r="S166" s="431"/>
      <c r="T166" s="432"/>
      <c r="U166" s="433"/>
      <c r="V166" s="434"/>
      <c r="W166" s="434"/>
      <c r="X166" s="435"/>
    </row>
    <row r="167" spans="1:24" ht="15" customHeight="1">
      <c r="A167" s="1"/>
      <c r="B167" s="257" t="s">
        <v>377</v>
      </c>
      <c r="C167" s="252"/>
      <c r="D167" s="235" t="s">
        <v>418</v>
      </c>
      <c r="E167" s="229"/>
      <c r="F167" s="242"/>
      <c r="G167" s="253" t="s">
        <v>83</v>
      </c>
      <c r="H167" s="246"/>
      <c r="I167" s="246"/>
      <c r="J167" s="246">
        <f>SUM(H167*I167)</f>
        <v>0</v>
      </c>
      <c r="K167" s="138"/>
      <c r="L167" s="122"/>
      <c r="M167" s="132"/>
      <c r="N167" s="212"/>
      <c r="O167" s="160"/>
      <c r="P167" s="160"/>
      <c r="Q167" s="430"/>
      <c r="R167" s="431"/>
      <c r="S167" s="431"/>
      <c r="T167" s="432"/>
      <c r="U167" s="433"/>
      <c r="V167" s="434"/>
      <c r="W167" s="434"/>
      <c r="X167" s="435"/>
    </row>
    <row r="168" spans="1:24" ht="15" customHeight="1">
      <c r="A168" s="1"/>
      <c r="B168" s="257" t="s">
        <v>419</v>
      </c>
      <c r="C168" s="252"/>
      <c r="D168" s="232" t="s">
        <v>367</v>
      </c>
      <c r="E168" s="229"/>
      <c r="F168" s="242"/>
      <c r="G168" s="253" t="s">
        <v>83</v>
      </c>
      <c r="H168" s="246"/>
      <c r="I168" s="246"/>
      <c r="J168" s="246">
        <f>SUM(H168*I168)</f>
        <v>0</v>
      </c>
      <c r="K168" s="138"/>
      <c r="L168" s="122"/>
      <c r="M168" s="132"/>
      <c r="N168" s="212"/>
      <c r="O168" s="160"/>
      <c r="P168" s="160"/>
      <c r="Q168" s="430"/>
      <c r="R168" s="431"/>
      <c r="S168" s="431"/>
      <c r="T168" s="432"/>
      <c r="U168" s="433"/>
      <c r="V168" s="434"/>
      <c r="W168" s="434"/>
      <c r="X168" s="435"/>
    </row>
    <row r="169" spans="1:24" ht="15" customHeight="1">
      <c r="A169" s="1"/>
      <c r="B169" s="88" t="s">
        <v>108</v>
      </c>
      <c r="C169" s="90" t="s">
        <v>30</v>
      </c>
      <c r="D169" s="239"/>
      <c r="E169" s="110"/>
      <c r="F169" s="92"/>
      <c r="G169" s="92"/>
      <c r="H169" s="127"/>
      <c r="I169" s="127"/>
      <c r="J169" s="127"/>
      <c r="K169" s="128">
        <f>SUM(J170:J175)</f>
        <v>0</v>
      </c>
      <c r="L169" s="122"/>
      <c r="M169" s="129">
        <f>SUM(M170:M175)</f>
        <v>0</v>
      </c>
      <c r="N169" s="215"/>
      <c r="O169" s="161"/>
      <c r="P169" s="161"/>
      <c r="Q169" s="428"/>
      <c r="R169" s="429"/>
      <c r="S169" s="429"/>
      <c r="T169" s="429"/>
      <c r="U169" s="429"/>
      <c r="V169" s="429"/>
      <c r="W169" s="429"/>
      <c r="X169" s="429"/>
    </row>
    <row r="170" spans="1:24" ht="15" customHeight="1">
      <c r="A170" s="1"/>
      <c r="B170" s="257" t="s">
        <v>109</v>
      </c>
      <c r="C170" s="178"/>
      <c r="D170" s="276" t="s">
        <v>405</v>
      </c>
      <c r="E170" s="280"/>
      <c r="F170" s="249"/>
      <c r="G170" s="64" t="s">
        <v>11</v>
      </c>
      <c r="H170" s="250"/>
      <c r="I170" s="250"/>
      <c r="J170" s="130">
        <f t="shared" ref="J170:J175" si="5">SUM(H170*I170)</f>
        <v>0</v>
      </c>
      <c r="K170" s="275"/>
      <c r="L170" s="181"/>
      <c r="M170" s="244"/>
      <c r="N170" s="215"/>
      <c r="O170" s="161"/>
      <c r="P170" s="161"/>
      <c r="Q170" s="430"/>
      <c r="R170" s="431"/>
      <c r="S170" s="431"/>
      <c r="T170" s="432"/>
      <c r="U170" s="433"/>
      <c r="V170" s="434"/>
      <c r="W170" s="434"/>
      <c r="X170" s="435"/>
    </row>
    <row r="171" spans="1:24" ht="15" customHeight="1">
      <c r="A171" s="1"/>
      <c r="B171" s="95" t="s">
        <v>110</v>
      </c>
      <c r="C171" s="45"/>
      <c r="D171" s="46" t="s">
        <v>406</v>
      </c>
      <c r="E171" s="39"/>
      <c r="F171" s="70"/>
      <c r="G171" s="38" t="s">
        <v>83</v>
      </c>
      <c r="H171" s="133"/>
      <c r="I171" s="133"/>
      <c r="J171" s="133">
        <f t="shared" si="5"/>
        <v>0</v>
      </c>
      <c r="K171" s="140"/>
      <c r="L171" s="122"/>
      <c r="M171" s="132"/>
      <c r="N171" s="212"/>
      <c r="O171" s="160"/>
      <c r="P171" s="160"/>
      <c r="Q171" s="430"/>
      <c r="R171" s="431"/>
      <c r="S171" s="431"/>
      <c r="T171" s="432"/>
      <c r="U171" s="433"/>
      <c r="V171" s="434"/>
      <c r="W171" s="434"/>
      <c r="X171" s="435"/>
    </row>
    <row r="172" spans="1:24" ht="15" customHeight="1">
      <c r="A172" s="1"/>
      <c r="B172" s="95" t="s">
        <v>411</v>
      </c>
      <c r="C172" s="45"/>
      <c r="D172" s="46" t="s">
        <v>407</v>
      </c>
      <c r="E172" s="41"/>
      <c r="F172" s="70"/>
      <c r="G172" s="38" t="s">
        <v>15</v>
      </c>
      <c r="H172" s="133"/>
      <c r="I172" s="133"/>
      <c r="J172" s="133">
        <f t="shared" si="5"/>
        <v>0</v>
      </c>
      <c r="K172" s="140"/>
      <c r="L172" s="122"/>
      <c r="M172" s="132"/>
      <c r="N172" s="212"/>
      <c r="O172" s="160"/>
      <c r="P172" s="160"/>
      <c r="Q172" s="430"/>
      <c r="R172" s="431"/>
      <c r="S172" s="431"/>
      <c r="T172" s="432"/>
      <c r="U172" s="433"/>
      <c r="V172" s="434"/>
      <c r="W172" s="434"/>
      <c r="X172" s="435"/>
    </row>
    <row r="173" spans="1:24" ht="15" customHeight="1">
      <c r="A173" s="1"/>
      <c r="B173" s="95" t="s">
        <v>140</v>
      </c>
      <c r="C173" s="45"/>
      <c r="D173" s="46" t="s">
        <v>408</v>
      </c>
      <c r="E173" s="41"/>
      <c r="F173" s="34"/>
      <c r="G173" s="38" t="s">
        <v>15</v>
      </c>
      <c r="H173" s="133"/>
      <c r="I173" s="133"/>
      <c r="J173" s="133">
        <f t="shared" si="5"/>
        <v>0</v>
      </c>
      <c r="K173" s="140"/>
      <c r="L173" s="122"/>
      <c r="M173" s="132"/>
      <c r="N173" s="212"/>
      <c r="O173" s="160"/>
      <c r="P173" s="160"/>
      <c r="Q173" s="430"/>
      <c r="R173" s="431"/>
      <c r="S173" s="431"/>
      <c r="T173" s="432"/>
      <c r="U173" s="433"/>
      <c r="V173" s="434"/>
      <c r="W173" s="434"/>
      <c r="X173" s="435"/>
    </row>
    <row r="174" spans="1:24" ht="15" customHeight="1">
      <c r="A174" s="1"/>
      <c r="B174" s="95" t="s">
        <v>412</v>
      </c>
      <c r="C174" s="45"/>
      <c r="D174" s="46" t="s">
        <v>409</v>
      </c>
      <c r="E174" s="41"/>
      <c r="F174" s="34"/>
      <c r="G174" s="38" t="s">
        <v>15</v>
      </c>
      <c r="H174" s="133"/>
      <c r="I174" s="133"/>
      <c r="J174" s="133">
        <f t="shared" si="5"/>
        <v>0</v>
      </c>
      <c r="K174" s="140"/>
      <c r="L174" s="122"/>
      <c r="M174" s="132"/>
      <c r="N174" s="212"/>
      <c r="O174" s="160"/>
      <c r="P174" s="160"/>
      <c r="Q174" s="430"/>
      <c r="R174" s="431"/>
      <c r="S174" s="431"/>
      <c r="T174" s="432"/>
      <c r="U174" s="433"/>
      <c r="V174" s="434"/>
      <c r="W174" s="434"/>
      <c r="X174" s="435"/>
    </row>
    <row r="175" spans="1:24" ht="15" customHeight="1">
      <c r="A175" s="1"/>
      <c r="B175" s="95" t="s">
        <v>413</v>
      </c>
      <c r="C175" s="45"/>
      <c r="D175" s="46" t="s">
        <v>410</v>
      </c>
      <c r="E175" s="41"/>
      <c r="F175" s="34"/>
      <c r="G175" s="38" t="s">
        <v>15</v>
      </c>
      <c r="H175" s="133"/>
      <c r="I175" s="133"/>
      <c r="J175" s="133">
        <f t="shared" si="5"/>
        <v>0</v>
      </c>
      <c r="K175" s="140"/>
      <c r="L175" s="122"/>
      <c r="M175" s="132"/>
      <c r="N175" s="212"/>
      <c r="O175" s="160"/>
      <c r="P175" s="160"/>
      <c r="Q175" s="430"/>
      <c r="R175" s="431"/>
      <c r="S175" s="431"/>
      <c r="T175" s="432"/>
      <c r="U175" s="433"/>
      <c r="V175" s="434"/>
      <c r="W175" s="434"/>
      <c r="X175" s="435"/>
    </row>
    <row r="176" spans="1:24" ht="15" customHeight="1">
      <c r="A176" s="1"/>
      <c r="B176" s="88" t="s">
        <v>111</v>
      </c>
      <c r="C176" s="94" t="s">
        <v>73</v>
      </c>
      <c r="D176" s="116"/>
      <c r="E176" s="116"/>
      <c r="F176" s="92"/>
      <c r="G176" s="92"/>
      <c r="H176" s="127"/>
      <c r="I176" s="127"/>
      <c r="J176" s="127"/>
      <c r="K176" s="128">
        <f>SUM(J177:J182)</f>
        <v>0</v>
      </c>
      <c r="L176" s="122"/>
      <c r="M176" s="129">
        <f>SUM(M179:M182)</f>
        <v>0</v>
      </c>
      <c r="N176" s="215"/>
      <c r="O176" s="161"/>
      <c r="P176" s="161"/>
      <c r="Q176" s="428"/>
      <c r="R176" s="429"/>
      <c r="S176" s="429"/>
      <c r="T176" s="429"/>
      <c r="U176" s="429"/>
      <c r="V176" s="429"/>
      <c r="W176" s="429"/>
      <c r="X176" s="429"/>
    </row>
    <row r="177" spans="1:24" ht="15" customHeight="1">
      <c r="A177" s="1"/>
      <c r="B177" s="102" t="s">
        <v>112</v>
      </c>
      <c r="C177" s="66" t="s">
        <v>69</v>
      </c>
      <c r="D177" s="46"/>
      <c r="E177" s="69"/>
      <c r="F177" s="34"/>
      <c r="G177" s="65"/>
      <c r="H177" s="135"/>
      <c r="I177" s="135"/>
      <c r="J177" s="135"/>
      <c r="K177" s="134"/>
      <c r="L177" s="122"/>
      <c r="M177" s="132"/>
      <c r="N177" s="212"/>
      <c r="O177" s="160"/>
      <c r="P177" s="160"/>
      <c r="Q177" s="430"/>
      <c r="R177" s="431"/>
      <c r="S177" s="431"/>
      <c r="T177" s="432"/>
      <c r="U177" s="433"/>
      <c r="V177" s="434"/>
      <c r="W177" s="434"/>
      <c r="X177" s="435"/>
    </row>
    <row r="178" spans="1:24" ht="15" customHeight="1">
      <c r="A178" s="1"/>
      <c r="B178" s="102" t="s">
        <v>71</v>
      </c>
      <c r="C178" s="10"/>
      <c r="D178" s="26" t="s">
        <v>68</v>
      </c>
      <c r="E178" s="26"/>
      <c r="F178" s="7"/>
      <c r="G178" s="38" t="s">
        <v>83</v>
      </c>
      <c r="H178" s="134"/>
      <c r="I178" s="134"/>
      <c r="J178" s="226">
        <f>SUM(H178*I178)</f>
        <v>0</v>
      </c>
      <c r="K178" s="134"/>
      <c r="L178" s="122"/>
      <c r="M178" s="132"/>
      <c r="N178" s="212"/>
      <c r="O178" s="160"/>
      <c r="P178" s="160"/>
      <c r="Q178" s="430"/>
      <c r="R178" s="431"/>
      <c r="S178" s="431"/>
      <c r="T178" s="432"/>
      <c r="U178" s="433"/>
      <c r="V178" s="434"/>
      <c r="W178" s="434"/>
      <c r="X178" s="435"/>
    </row>
    <row r="179" spans="1:24" ht="15" customHeight="1">
      <c r="A179" s="1"/>
      <c r="B179" s="102" t="s">
        <v>72</v>
      </c>
      <c r="C179" s="37"/>
      <c r="D179" s="54" t="s">
        <v>70</v>
      </c>
      <c r="E179" s="54"/>
      <c r="F179" s="35"/>
      <c r="G179" s="38" t="s">
        <v>83</v>
      </c>
      <c r="H179" s="131"/>
      <c r="I179" s="131"/>
      <c r="J179" s="228">
        <f>SUM(H179*I179)</f>
        <v>0</v>
      </c>
      <c r="K179" s="134"/>
      <c r="L179" s="122"/>
      <c r="M179" s="132"/>
      <c r="N179" s="212"/>
      <c r="O179" s="160"/>
      <c r="P179" s="160"/>
      <c r="Q179" s="430"/>
      <c r="R179" s="431"/>
      <c r="S179" s="431"/>
      <c r="T179" s="432"/>
      <c r="U179" s="433"/>
      <c r="V179" s="434"/>
      <c r="W179" s="434"/>
      <c r="X179" s="435"/>
    </row>
    <row r="180" spans="1:24" ht="15" customHeight="1">
      <c r="A180" s="1"/>
      <c r="B180" s="102" t="s">
        <v>137</v>
      </c>
      <c r="C180" s="45" t="s">
        <v>289</v>
      </c>
      <c r="D180" s="46"/>
      <c r="E180" s="69"/>
      <c r="F180" s="34"/>
      <c r="G180" s="65"/>
      <c r="H180" s="135"/>
      <c r="I180" s="135"/>
      <c r="J180" s="135"/>
      <c r="K180" s="134"/>
      <c r="L180" s="122"/>
      <c r="M180" s="132"/>
      <c r="N180" s="212"/>
      <c r="O180" s="160"/>
      <c r="P180" s="160"/>
      <c r="Q180" s="430"/>
      <c r="R180" s="431"/>
      <c r="S180" s="431"/>
      <c r="T180" s="432"/>
      <c r="U180" s="433"/>
      <c r="V180" s="434"/>
      <c r="W180" s="434"/>
      <c r="X180" s="435"/>
    </row>
    <row r="181" spans="1:24" ht="15" customHeight="1">
      <c r="A181" s="1"/>
      <c r="B181" s="102" t="s">
        <v>74</v>
      </c>
      <c r="C181" s="45"/>
      <c r="D181" s="54" t="s">
        <v>415</v>
      </c>
      <c r="E181" s="277"/>
      <c r="F181" s="278"/>
      <c r="G181" s="38" t="s">
        <v>60</v>
      </c>
      <c r="H181" s="279"/>
      <c r="I181" s="279"/>
      <c r="J181" s="227">
        <f>SUM(H181*I181)</f>
        <v>0</v>
      </c>
      <c r="K181" s="134"/>
      <c r="L181" s="122"/>
      <c r="M181" s="132"/>
      <c r="N181" s="212"/>
      <c r="O181" s="160"/>
      <c r="P181" s="160"/>
      <c r="Q181" s="430"/>
      <c r="R181" s="431"/>
      <c r="S181" s="431"/>
      <c r="T181" s="432"/>
      <c r="U181" s="433"/>
      <c r="V181" s="434"/>
      <c r="W181" s="434"/>
      <c r="X181" s="435"/>
    </row>
    <row r="182" spans="1:24" ht="15" customHeight="1">
      <c r="A182" s="1"/>
      <c r="B182" s="95" t="s">
        <v>416</v>
      </c>
      <c r="C182" s="13"/>
      <c r="D182" s="54" t="s">
        <v>414</v>
      </c>
      <c r="E182" s="54"/>
      <c r="F182" s="35"/>
      <c r="G182" s="60" t="s">
        <v>83</v>
      </c>
      <c r="H182" s="131"/>
      <c r="I182" s="131"/>
      <c r="J182" s="227">
        <f>SUM(H182*I182)</f>
        <v>0</v>
      </c>
      <c r="K182" s="130"/>
      <c r="L182" s="122"/>
      <c r="M182" s="132"/>
      <c r="N182" s="212"/>
      <c r="O182" s="160"/>
      <c r="P182" s="160"/>
      <c r="Q182" s="430"/>
      <c r="R182" s="431"/>
      <c r="S182" s="431"/>
      <c r="T182" s="432"/>
      <c r="U182" s="433"/>
      <c r="V182" s="434"/>
      <c r="W182" s="434"/>
      <c r="X182" s="435"/>
    </row>
    <row r="183" spans="1:24" ht="15" customHeight="1">
      <c r="A183" s="1"/>
      <c r="B183" s="88" t="s">
        <v>113</v>
      </c>
      <c r="C183" s="90" t="s">
        <v>31</v>
      </c>
      <c r="D183" s="91"/>
      <c r="E183" s="111"/>
      <c r="F183" s="112"/>
      <c r="G183" s="112"/>
      <c r="H183" s="137"/>
      <c r="I183" s="137"/>
      <c r="J183" s="137"/>
      <c r="K183" s="128">
        <f>SUM(J185:J195)</f>
        <v>0</v>
      </c>
      <c r="L183" s="122"/>
      <c r="M183" s="129">
        <f>SUM(M184:M195)</f>
        <v>0</v>
      </c>
      <c r="N183" s="215"/>
      <c r="O183" s="161"/>
      <c r="P183" s="161"/>
      <c r="Q183" s="428"/>
      <c r="R183" s="429"/>
      <c r="S183" s="429"/>
      <c r="T183" s="429"/>
      <c r="U183" s="429"/>
      <c r="V183" s="429"/>
      <c r="W183" s="429"/>
      <c r="X183" s="429"/>
    </row>
    <row r="184" spans="1:24" ht="15" customHeight="1">
      <c r="A184" s="1"/>
      <c r="B184" s="95" t="s">
        <v>114</v>
      </c>
      <c r="C184" s="25" t="s">
        <v>44</v>
      </c>
      <c r="D184" s="74" t="s">
        <v>90</v>
      </c>
      <c r="E184" s="46"/>
      <c r="F184" s="34"/>
      <c r="G184" s="34"/>
      <c r="H184" s="135"/>
      <c r="I184" s="135"/>
      <c r="J184" s="136"/>
      <c r="K184" s="184"/>
      <c r="L184" s="122"/>
      <c r="M184" s="132"/>
      <c r="N184" s="212"/>
      <c r="O184" s="160"/>
      <c r="P184" s="160"/>
      <c r="Q184" s="430"/>
      <c r="R184" s="431"/>
      <c r="S184" s="431"/>
      <c r="T184" s="432"/>
      <c r="U184" s="433"/>
      <c r="V184" s="434"/>
      <c r="W184" s="434"/>
      <c r="X184" s="435"/>
    </row>
    <row r="185" spans="1:24" ht="15" customHeight="1">
      <c r="A185" s="1"/>
      <c r="B185" s="95" t="s">
        <v>55</v>
      </c>
      <c r="C185" s="18"/>
      <c r="D185" s="39" t="s">
        <v>85</v>
      </c>
      <c r="E185" s="41"/>
      <c r="F185" s="31"/>
      <c r="G185" s="31" t="s">
        <v>15</v>
      </c>
      <c r="H185" s="130"/>
      <c r="I185" s="130"/>
      <c r="J185" s="130">
        <f t="shared" ref="J185:J195" si="6">SUM(H185*I185)</f>
        <v>0</v>
      </c>
      <c r="K185" s="134"/>
      <c r="L185" s="122"/>
      <c r="M185" s="132"/>
      <c r="N185" s="212"/>
      <c r="O185" s="160"/>
      <c r="P185" s="160"/>
      <c r="Q185" s="430"/>
      <c r="R185" s="431"/>
      <c r="S185" s="431"/>
      <c r="T185" s="432"/>
      <c r="U185" s="433"/>
      <c r="V185" s="434"/>
      <c r="W185" s="434"/>
      <c r="X185" s="435"/>
    </row>
    <row r="186" spans="1:24" ht="15" customHeight="1">
      <c r="A186" s="1"/>
      <c r="B186" s="95" t="s">
        <v>115</v>
      </c>
      <c r="C186" s="55" t="s">
        <v>152</v>
      </c>
      <c r="D186" s="74" t="s">
        <v>90</v>
      </c>
      <c r="E186" s="46"/>
      <c r="F186" s="34"/>
      <c r="G186" s="34"/>
      <c r="H186" s="135"/>
      <c r="I186" s="135"/>
      <c r="J186" s="136"/>
      <c r="K186" s="138"/>
      <c r="L186" s="122"/>
      <c r="M186" s="132"/>
      <c r="N186" s="212"/>
      <c r="O186" s="160"/>
      <c r="P186" s="160"/>
      <c r="Q186" s="430"/>
      <c r="R186" s="431"/>
      <c r="S186" s="431"/>
      <c r="T186" s="432"/>
      <c r="U186" s="433"/>
      <c r="V186" s="434"/>
      <c r="W186" s="434"/>
      <c r="X186" s="435"/>
    </row>
    <row r="187" spans="1:24" ht="15" customHeight="1">
      <c r="A187" s="1"/>
      <c r="B187" s="95" t="s">
        <v>54</v>
      </c>
      <c r="C187" s="18"/>
      <c r="D187" s="59" t="s">
        <v>417</v>
      </c>
      <c r="E187" s="41"/>
      <c r="F187" s="31"/>
      <c r="G187" s="31" t="s">
        <v>15</v>
      </c>
      <c r="H187" s="130"/>
      <c r="I187" s="130"/>
      <c r="J187" s="130">
        <f t="shared" si="6"/>
        <v>0</v>
      </c>
      <c r="K187" s="134"/>
      <c r="L187" s="122"/>
      <c r="M187" s="132"/>
      <c r="N187" s="212"/>
      <c r="O187" s="160"/>
      <c r="P187" s="160"/>
      <c r="Q187" s="430"/>
      <c r="R187" s="431"/>
      <c r="S187" s="431"/>
      <c r="T187" s="432"/>
      <c r="U187" s="433"/>
      <c r="V187" s="434"/>
      <c r="W187" s="434"/>
      <c r="X187" s="435"/>
    </row>
    <row r="188" spans="1:24" ht="15" customHeight="1">
      <c r="A188" s="1"/>
      <c r="B188" s="95" t="s">
        <v>138</v>
      </c>
      <c r="C188" s="55" t="s">
        <v>53</v>
      </c>
      <c r="D188" s="74" t="s">
        <v>90</v>
      </c>
      <c r="E188" s="46"/>
      <c r="F188" s="34"/>
      <c r="G188" s="34"/>
      <c r="H188" s="135"/>
      <c r="I188" s="135"/>
      <c r="J188" s="136"/>
      <c r="K188" s="138"/>
      <c r="L188" s="122"/>
      <c r="M188" s="132"/>
      <c r="N188" s="212"/>
      <c r="O188" s="160"/>
      <c r="P188" s="160"/>
      <c r="Q188" s="430"/>
      <c r="R188" s="431"/>
      <c r="S188" s="431"/>
      <c r="T188" s="432"/>
      <c r="U188" s="433"/>
      <c r="V188" s="434"/>
      <c r="W188" s="434"/>
      <c r="X188" s="435"/>
    </row>
    <row r="189" spans="1:24" ht="15" customHeight="1">
      <c r="A189" s="1"/>
      <c r="B189" s="95" t="s">
        <v>56</v>
      </c>
      <c r="C189" s="10"/>
      <c r="D189" s="59" t="s">
        <v>84</v>
      </c>
      <c r="E189" s="41"/>
      <c r="F189" s="31"/>
      <c r="G189" s="64" t="s">
        <v>15</v>
      </c>
      <c r="H189" s="130"/>
      <c r="I189" s="130"/>
      <c r="J189" s="130">
        <f t="shared" si="6"/>
        <v>0</v>
      </c>
      <c r="K189" s="134"/>
      <c r="L189" s="122"/>
      <c r="M189" s="132"/>
      <c r="N189" s="212"/>
      <c r="O189" s="160"/>
      <c r="P189" s="160"/>
      <c r="Q189" s="430"/>
      <c r="R189" s="431"/>
      <c r="S189" s="431"/>
      <c r="T189" s="432"/>
      <c r="U189" s="433"/>
      <c r="V189" s="434"/>
      <c r="W189" s="434"/>
      <c r="X189" s="435"/>
    </row>
    <row r="190" spans="1:24" ht="15" customHeight="1">
      <c r="A190" s="1"/>
      <c r="B190" s="95" t="s">
        <v>162</v>
      </c>
      <c r="C190" s="10"/>
      <c r="D190" s="59" t="s">
        <v>163</v>
      </c>
      <c r="E190" s="39"/>
      <c r="F190" s="29"/>
      <c r="G190" s="29" t="s">
        <v>15</v>
      </c>
      <c r="H190" s="133"/>
      <c r="I190" s="133"/>
      <c r="J190" s="130">
        <f t="shared" si="6"/>
        <v>0</v>
      </c>
      <c r="K190" s="134"/>
      <c r="L190" s="122"/>
      <c r="M190" s="132"/>
      <c r="N190" s="212"/>
      <c r="O190" s="160"/>
      <c r="P190" s="160"/>
      <c r="Q190" s="430"/>
      <c r="R190" s="431"/>
      <c r="S190" s="431"/>
      <c r="T190" s="432"/>
      <c r="U190" s="433"/>
      <c r="V190" s="434"/>
      <c r="W190" s="434"/>
      <c r="X190" s="435"/>
    </row>
    <row r="191" spans="1:24" ht="15" customHeight="1">
      <c r="A191" s="1"/>
      <c r="B191" s="95" t="s">
        <v>267</v>
      </c>
      <c r="C191" s="10"/>
      <c r="D191" s="59" t="s">
        <v>164</v>
      </c>
      <c r="E191" s="39"/>
      <c r="F191" s="29"/>
      <c r="G191" s="29" t="s">
        <v>15</v>
      </c>
      <c r="H191" s="133"/>
      <c r="I191" s="133"/>
      <c r="J191" s="130">
        <f t="shared" si="6"/>
        <v>0</v>
      </c>
      <c r="K191" s="134"/>
      <c r="L191" s="122"/>
      <c r="M191" s="132"/>
      <c r="N191" s="212"/>
      <c r="O191" s="160"/>
      <c r="P191" s="160"/>
      <c r="Q191" s="430"/>
      <c r="R191" s="431"/>
      <c r="S191" s="431"/>
      <c r="T191" s="432"/>
      <c r="U191" s="433"/>
      <c r="V191" s="434"/>
      <c r="W191" s="434"/>
      <c r="X191" s="435"/>
    </row>
    <row r="192" spans="1:24" ht="15" customHeight="1">
      <c r="A192" s="1"/>
      <c r="B192" s="95" t="s">
        <v>268</v>
      </c>
      <c r="C192" s="10"/>
      <c r="D192" s="59" t="s">
        <v>165</v>
      </c>
      <c r="E192" s="39"/>
      <c r="F192" s="29"/>
      <c r="G192" s="29" t="s">
        <v>15</v>
      </c>
      <c r="H192" s="133"/>
      <c r="I192" s="133"/>
      <c r="J192" s="130">
        <f t="shared" si="6"/>
        <v>0</v>
      </c>
      <c r="K192" s="134"/>
      <c r="L192" s="122"/>
      <c r="M192" s="132"/>
      <c r="N192" s="212"/>
      <c r="O192" s="160"/>
      <c r="P192" s="160"/>
      <c r="Q192" s="430"/>
      <c r="R192" s="431"/>
      <c r="S192" s="431"/>
      <c r="T192" s="432"/>
      <c r="U192" s="433"/>
      <c r="V192" s="434"/>
      <c r="W192" s="434"/>
      <c r="X192" s="435"/>
    </row>
    <row r="193" spans="1:24" ht="15" customHeight="1">
      <c r="A193" s="1"/>
      <c r="B193" s="95" t="s">
        <v>269</v>
      </c>
      <c r="C193" s="10"/>
      <c r="D193" s="59" t="s">
        <v>166</v>
      </c>
      <c r="E193" s="39"/>
      <c r="F193" s="29"/>
      <c r="G193" s="29" t="s">
        <v>15</v>
      </c>
      <c r="H193" s="133"/>
      <c r="I193" s="133"/>
      <c r="J193" s="130">
        <f t="shared" si="6"/>
        <v>0</v>
      </c>
      <c r="K193" s="134"/>
      <c r="L193" s="122"/>
      <c r="M193" s="132"/>
      <c r="N193" s="212"/>
      <c r="O193" s="160"/>
      <c r="P193" s="160"/>
      <c r="Q193" s="430"/>
      <c r="R193" s="431"/>
      <c r="S193" s="431"/>
      <c r="T193" s="432"/>
      <c r="U193" s="433"/>
      <c r="V193" s="434"/>
      <c r="W193" s="434"/>
      <c r="X193" s="435"/>
    </row>
    <row r="194" spans="1:24" ht="15" customHeight="1">
      <c r="A194" s="1"/>
      <c r="B194" s="95" t="s">
        <v>270</v>
      </c>
      <c r="C194" s="10"/>
      <c r="D194" s="59" t="s">
        <v>167</v>
      </c>
      <c r="E194" s="39"/>
      <c r="F194" s="29"/>
      <c r="G194" s="29" t="s">
        <v>15</v>
      </c>
      <c r="H194" s="133"/>
      <c r="I194" s="133"/>
      <c r="J194" s="130">
        <f t="shared" si="6"/>
        <v>0</v>
      </c>
      <c r="K194" s="134"/>
      <c r="L194" s="122"/>
      <c r="M194" s="132"/>
      <c r="N194" s="212"/>
      <c r="O194" s="160"/>
      <c r="P194" s="160"/>
      <c r="Q194" s="430"/>
      <c r="R194" s="431"/>
      <c r="S194" s="431"/>
      <c r="T194" s="432"/>
      <c r="U194" s="433"/>
      <c r="V194" s="434"/>
      <c r="W194" s="434"/>
      <c r="X194" s="435"/>
    </row>
    <row r="195" spans="1:24" ht="15" customHeight="1">
      <c r="A195" s="1"/>
      <c r="B195" s="95" t="s">
        <v>271</v>
      </c>
      <c r="C195" s="99"/>
      <c r="D195" s="59" t="s">
        <v>168</v>
      </c>
      <c r="E195" s="39"/>
      <c r="F195" s="29"/>
      <c r="G195" s="29" t="s">
        <v>15</v>
      </c>
      <c r="H195" s="133"/>
      <c r="I195" s="133"/>
      <c r="J195" s="130">
        <f t="shared" si="6"/>
        <v>0</v>
      </c>
      <c r="K195" s="134"/>
      <c r="L195" s="122"/>
      <c r="M195" s="132"/>
      <c r="N195" s="212"/>
      <c r="O195" s="160"/>
      <c r="P195" s="160"/>
      <c r="Q195" s="430"/>
      <c r="R195" s="431"/>
      <c r="S195" s="431"/>
      <c r="T195" s="432"/>
      <c r="U195" s="433"/>
      <c r="V195" s="434"/>
      <c r="W195" s="434"/>
      <c r="X195" s="435"/>
    </row>
    <row r="196" spans="1:24" ht="15" customHeight="1">
      <c r="A196" s="1"/>
      <c r="B196" s="88" t="s">
        <v>116</v>
      </c>
      <c r="C196" s="118" t="s">
        <v>91</v>
      </c>
      <c r="D196" s="91"/>
      <c r="E196" s="111" t="str">
        <f>+$E$25</f>
        <v>DIMENSIÓN ESPESOR MARCAS Y MODELOS</v>
      </c>
      <c r="F196" s="112"/>
      <c r="G196" s="112"/>
      <c r="H196" s="137"/>
      <c r="I196" s="137"/>
      <c r="J196" s="137"/>
      <c r="K196" s="128">
        <f>SUM(J197:J222)</f>
        <v>0</v>
      </c>
      <c r="L196" s="122"/>
      <c r="M196" s="129">
        <f>SUM(M197:M222)</f>
        <v>0</v>
      </c>
      <c r="N196" s="215"/>
      <c r="O196" s="161"/>
      <c r="P196" s="161"/>
      <c r="Q196" s="428"/>
      <c r="R196" s="429"/>
      <c r="S196" s="429"/>
      <c r="T196" s="429"/>
      <c r="U196" s="429"/>
      <c r="V196" s="429"/>
      <c r="W196" s="429"/>
      <c r="X196" s="429"/>
    </row>
    <row r="197" spans="1:24" ht="15" customHeight="1">
      <c r="A197" s="1"/>
      <c r="B197" s="95" t="s">
        <v>117</v>
      </c>
      <c r="C197" s="13"/>
      <c r="D197" s="74" t="s">
        <v>87</v>
      </c>
      <c r="E197" s="43"/>
      <c r="F197" s="34"/>
      <c r="G197" s="34"/>
      <c r="H197" s="135"/>
      <c r="I197" s="135"/>
      <c r="J197" s="136"/>
      <c r="K197" s="138"/>
      <c r="L197" s="122"/>
      <c r="M197" s="132"/>
      <c r="N197" s="212"/>
      <c r="O197" s="160"/>
      <c r="P197" s="160"/>
      <c r="Q197" s="430"/>
      <c r="R197" s="431"/>
      <c r="S197" s="431"/>
      <c r="T197" s="432"/>
      <c r="U197" s="433"/>
      <c r="V197" s="434"/>
      <c r="W197" s="434"/>
      <c r="X197" s="435"/>
    </row>
    <row r="198" spans="1:24" ht="15" customHeight="1">
      <c r="A198" s="1"/>
      <c r="B198" s="95" t="s">
        <v>75</v>
      </c>
      <c r="C198" s="13"/>
      <c r="D198" s="39" t="s">
        <v>86</v>
      </c>
      <c r="E198" s="32"/>
      <c r="F198" s="31"/>
      <c r="G198" s="31" t="s">
        <v>15</v>
      </c>
      <c r="H198" s="130"/>
      <c r="I198" s="130"/>
      <c r="J198" s="130">
        <f>SUM(H198*I198)</f>
        <v>0</v>
      </c>
      <c r="K198" s="134"/>
      <c r="L198" s="122"/>
      <c r="M198" s="132"/>
      <c r="N198" s="212"/>
      <c r="O198" s="160"/>
      <c r="P198" s="160"/>
      <c r="Q198" s="430"/>
      <c r="R198" s="431"/>
      <c r="S198" s="431"/>
      <c r="T198" s="432"/>
      <c r="U198" s="433"/>
      <c r="V198" s="434"/>
      <c r="W198" s="434"/>
      <c r="X198" s="435"/>
    </row>
    <row r="199" spans="1:24" ht="15" customHeight="1">
      <c r="A199" s="1"/>
      <c r="B199" s="95" t="s">
        <v>214</v>
      </c>
      <c r="C199" s="13"/>
      <c r="D199" s="39" t="s">
        <v>200</v>
      </c>
      <c r="E199" s="30"/>
      <c r="F199" s="29"/>
      <c r="G199" s="31" t="s">
        <v>15</v>
      </c>
      <c r="H199" s="130"/>
      <c r="I199" s="130"/>
      <c r="J199" s="130">
        <f t="shared" ref="J199:J212" si="7">SUM(H199*I199)</f>
        <v>0</v>
      </c>
      <c r="K199" s="134"/>
      <c r="L199" s="122"/>
      <c r="M199" s="132"/>
      <c r="N199" s="212"/>
      <c r="O199" s="160"/>
      <c r="P199" s="160"/>
      <c r="Q199" s="430"/>
      <c r="R199" s="431"/>
      <c r="S199" s="431"/>
      <c r="T199" s="432"/>
      <c r="U199" s="433"/>
      <c r="V199" s="434"/>
      <c r="W199" s="434"/>
      <c r="X199" s="435"/>
    </row>
    <row r="200" spans="1:24" ht="15" customHeight="1">
      <c r="A200" s="1"/>
      <c r="B200" s="95" t="s">
        <v>215</v>
      </c>
      <c r="C200" s="13"/>
      <c r="D200" s="39" t="s">
        <v>201</v>
      </c>
      <c r="E200" s="30"/>
      <c r="F200" s="29"/>
      <c r="G200" s="31" t="s">
        <v>15</v>
      </c>
      <c r="H200" s="130"/>
      <c r="I200" s="130"/>
      <c r="J200" s="130">
        <f t="shared" si="7"/>
        <v>0</v>
      </c>
      <c r="K200" s="134"/>
      <c r="L200" s="122"/>
      <c r="M200" s="132"/>
      <c r="N200" s="212"/>
      <c r="O200" s="160"/>
      <c r="P200" s="160"/>
      <c r="Q200" s="430"/>
      <c r="R200" s="431"/>
      <c r="S200" s="431"/>
      <c r="T200" s="432"/>
      <c r="U200" s="433"/>
      <c r="V200" s="434"/>
      <c r="W200" s="434"/>
      <c r="X200" s="435"/>
    </row>
    <row r="201" spans="1:24" ht="15" customHeight="1">
      <c r="A201" s="1"/>
      <c r="B201" s="95" t="s">
        <v>216</v>
      </c>
      <c r="C201" s="13"/>
      <c r="D201" s="39" t="s">
        <v>202</v>
      </c>
      <c r="E201" s="30"/>
      <c r="F201" s="29"/>
      <c r="G201" s="31" t="s">
        <v>15</v>
      </c>
      <c r="H201" s="130"/>
      <c r="I201" s="130"/>
      <c r="J201" s="130">
        <f t="shared" si="7"/>
        <v>0</v>
      </c>
      <c r="K201" s="134"/>
      <c r="L201" s="122"/>
      <c r="M201" s="132"/>
      <c r="N201" s="212"/>
      <c r="O201" s="160"/>
      <c r="P201" s="160"/>
      <c r="Q201" s="430"/>
      <c r="R201" s="431"/>
      <c r="S201" s="431"/>
      <c r="T201" s="432"/>
      <c r="U201" s="433"/>
      <c r="V201" s="434"/>
      <c r="W201" s="434"/>
      <c r="X201" s="435"/>
    </row>
    <row r="202" spans="1:24" ht="15" customHeight="1">
      <c r="A202" s="1"/>
      <c r="B202" s="95" t="s">
        <v>217</v>
      </c>
      <c r="C202" s="13"/>
      <c r="D202" s="39" t="s">
        <v>203</v>
      </c>
      <c r="E202" s="30"/>
      <c r="F202" s="29"/>
      <c r="G202" s="31" t="s">
        <v>15</v>
      </c>
      <c r="H202" s="130"/>
      <c r="I202" s="130"/>
      <c r="J202" s="130">
        <f t="shared" si="7"/>
        <v>0</v>
      </c>
      <c r="K202" s="134"/>
      <c r="L202" s="122"/>
      <c r="M202" s="132"/>
      <c r="N202" s="212"/>
      <c r="O202" s="160"/>
      <c r="P202" s="160"/>
      <c r="Q202" s="430"/>
      <c r="R202" s="431"/>
      <c r="S202" s="431"/>
      <c r="T202" s="432"/>
      <c r="U202" s="433"/>
      <c r="V202" s="434"/>
      <c r="W202" s="434"/>
      <c r="X202" s="435"/>
    </row>
    <row r="203" spans="1:24" ht="15" customHeight="1">
      <c r="A203" s="1"/>
      <c r="B203" s="95" t="s">
        <v>218</v>
      </c>
      <c r="C203" s="13"/>
      <c r="D203" s="39" t="s">
        <v>204</v>
      </c>
      <c r="E203" s="30"/>
      <c r="F203" s="29"/>
      <c r="G203" s="31" t="s">
        <v>15</v>
      </c>
      <c r="H203" s="130"/>
      <c r="I203" s="130"/>
      <c r="J203" s="130">
        <f t="shared" si="7"/>
        <v>0</v>
      </c>
      <c r="K203" s="134"/>
      <c r="L203" s="122"/>
      <c r="M203" s="132"/>
      <c r="N203" s="212"/>
      <c r="O203" s="160"/>
      <c r="P203" s="160"/>
      <c r="Q203" s="430"/>
      <c r="R203" s="431"/>
      <c r="S203" s="431"/>
      <c r="T203" s="432"/>
      <c r="U203" s="433"/>
      <c r="V203" s="434"/>
      <c r="W203" s="434"/>
      <c r="X203" s="435"/>
    </row>
    <row r="204" spans="1:24" ht="15" customHeight="1">
      <c r="A204" s="1"/>
      <c r="B204" s="95" t="s">
        <v>219</v>
      </c>
      <c r="C204" s="13"/>
      <c r="D204" s="39" t="s">
        <v>205</v>
      </c>
      <c r="E204" s="30"/>
      <c r="F204" s="29"/>
      <c r="G204" s="31" t="s">
        <v>15</v>
      </c>
      <c r="H204" s="130"/>
      <c r="I204" s="130"/>
      <c r="J204" s="130">
        <f t="shared" si="7"/>
        <v>0</v>
      </c>
      <c r="K204" s="134"/>
      <c r="L204" s="122"/>
      <c r="M204" s="132"/>
      <c r="N204" s="212"/>
      <c r="O204" s="160"/>
      <c r="P204" s="160"/>
      <c r="Q204" s="430"/>
      <c r="R204" s="431"/>
      <c r="S204" s="431"/>
      <c r="T204" s="432"/>
      <c r="U204" s="433"/>
      <c r="V204" s="434"/>
      <c r="W204" s="434"/>
      <c r="X204" s="435"/>
    </row>
    <row r="205" spans="1:24" ht="15" customHeight="1">
      <c r="A205" s="1"/>
      <c r="B205" s="95" t="s">
        <v>220</v>
      </c>
      <c r="C205" s="13"/>
      <c r="D205" s="39" t="s">
        <v>206</v>
      </c>
      <c r="E205" s="30"/>
      <c r="F205" s="29"/>
      <c r="G205" s="31" t="s">
        <v>15</v>
      </c>
      <c r="H205" s="130"/>
      <c r="I205" s="130"/>
      <c r="J205" s="130">
        <f t="shared" si="7"/>
        <v>0</v>
      </c>
      <c r="K205" s="134"/>
      <c r="L205" s="122"/>
      <c r="M205" s="132"/>
      <c r="N205" s="212"/>
      <c r="O205" s="160"/>
      <c r="P205" s="160"/>
      <c r="Q205" s="430"/>
      <c r="R205" s="431"/>
      <c r="S205" s="431"/>
      <c r="T205" s="432"/>
      <c r="U205" s="433"/>
      <c r="V205" s="434"/>
      <c r="W205" s="434"/>
      <c r="X205" s="435"/>
    </row>
    <row r="206" spans="1:24" ht="15" customHeight="1">
      <c r="A206" s="1"/>
      <c r="B206" s="95" t="s">
        <v>221</v>
      </c>
      <c r="C206" s="13"/>
      <c r="D206" s="39" t="s">
        <v>207</v>
      </c>
      <c r="E206" s="30"/>
      <c r="F206" s="29"/>
      <c r="G206" s="31" t="s">
        <v>15</v>
      </c>
      <c r="H206" s="130"/>
      <c r="I206" s="130"/>
      <c r="J206" s="130">
        <f t="shared" si="7"/>
        <v>0</v>
      </c>
      <c r="K206" s="134"/>
      <c r="L206" s="122"/>
      <c r="M206" s="132"/>
      <c r="N206" s="212"/>
      <c r="O206" s="160"/>
      <c r="P206" s="160"/>
      <c r="Q206" s="430"/>
      <c r="R206" s="431"/>
      <c r="S206" s="431"/>
      <c r="T206" s="432"/>
      <c r="U206" s="433"/>
      <c r="V206" s="434"/>
      <c r="W206" s="434"/>
      <c r="X206" s="435"/>
    </row>
    <row r="207" spans="1:24" ht="15" customHeight="1">
      <c r="A207" s="1"/>
      <c r="B207" s="95" t="s">
        <v>222</v>
      </c>
      <c r="C207" s="13"/>
      <c r="D207" s="39" t="s">
        <v>208</v>
      </c>
      <c r="E207" s="30"/>
      <c r="F207" s="29"/>
      <c r="G207" s="31" t="s">
        <v>15</v>
      </c>
      <c r="H207" s="130"/>
      <c r="I207" s="130"/>
      <c r="J207" s="130">
        <f t="shared" si="7"/>
        <v>0</v>
      </c>
      <c r="K207" s="134"/>
      <c r="L207" s="122"/>
      <c r="M207" s="132"/>
      <c r="N207" s="212"/>
      <c r="O207" s="160"/>
      <c r="P207" s="160"/>
      <c r="Q207" s="430"/>
      <c r="R207" s="431"/>
      <c r="S207" s="431"/>
      <c r="T207" s="432"/>
      <c r="U207" s="433"/>
      <c r="V207" s="434"/>
      <c r="W207" s="434"/>
      <c r="X207" s="435"/>
    </row>
    <row r="208" spans="1:24" ht="15" customHeight="1">
      <c r="A208" s="1"/>
      <c r="B208" s="95" t="s">
        <v>223</v>
      </c>
      <c r="C208" s="13"/>
      <c r="D208" s="39" t="s">
        <v>209</v>
      </c>
      <c r="E208" s="30"/>
      <c r="F208" s="29"/>
      <c r="G208" s="31" t="s">
        <v>15</v>
      </c>
      <c r="H208" s="130"/>
      <c r="I208" s="130"/>
      <c r="J208" s="130">
        <f t="shared" si="7"/>
        <v>0</v>
      </c>
      <c r="K208" s="134"/>
      <c r="L208" s="122"/>
      <c r="M208" s="132"/>
      <c r="N208" s="212"/>
      <c r="O208" s="160"/>
      <c r="P208" s="160"/>
      <c r="Q208" s="430"/>
      <c r="R208" s="431"/>
      <c r="S208" s="431"/>
      <c r="T208" s="432"/>
      <c r="U208" s="433"/>
      <c r="V208" s="434"/>
      <c r="W208" s="434"/>
      <c r="X208" s="435"/>
    </row>
    <row r="209" spans="1:24" ht="15" customHeight="1">
      <c r="A209" s="1"/>
      <c r="B209" s="95" t="s">
        <v>224</v>
      </c>
      <c r="C209" s="13"/>
      <c r="D209" s="39" t="s">
        <v>210</v>
      </c>
      <c r="E209" s="30"/>
      <c r="F209" s="29"/>
      <c r="G209" s="31" t="s">
        <v>15</v>
      </c>
      <c r="H209" s="130"/>
      <c r="I209" s="130"/>
      <c r="J209" s="130">
        <f t="shared" si="7"/>
        <v>0</v>
      </c>
      <c r="K209" s="134"/>
      <c r="L209" s="122"/>
      <c r="M209" s="132"/>
      <c r="N209" s="212"/>
      <c r="O209" s="160"/>
      <c r="P209" s="160"/>
      <c r="Q209" s="430"/>
      <c r="R209" s="431"/>
      <c r="S209" s="431"/>
      <c r="T209" s="432"/>
      <c r="U209" s="433"/>
      <c r="V209" s="434"/>
      <c r="W209" s="434"/>
      <c r="X209" s="435"/>
    </row>
    <row r="210" spans="1:24" ht="15" customHeight="1">
      <c r="A210" s="1"/>
      <c r="B210" s="95" t="s">
        <v>225</v>
      </c>
      <c r="C210" s="13"/>
      <c r="D210" s="39" t="s">
        <v>211</v>
      </c>
      <c r="E210" s="30"/>
      <c r="F210" s="29"/>
      <c r="G210" s="31" t="s">
        <v>15</v>
      </c>
      <c r="H210" s="130"/>
      <c r="I210" s="130"/>
      <c r="J210" s="130">
        <f t="shared" si="7"/>
        <v>0</v>
      </c>
      <c r="K210" s="134"/>
      <c r="L210" s="122"/>
      <c r="M210" s="132"/>
      <c r="N210" s="212"/>
      <c r="O210" s="160"/>
      <c r="P210" s="160"/>
      <c r="Q210" s="430"/>
      <c r="R210" s="431"/>
      <c r="S210" s="431"/>
      <c r="T210" s="432"/>
      <c r="U210" s="433"/>
      <c r="V210" s="434"/>
      <c r="W210" s="434"/>
      <c r="X210" s="435"/>
    </row>
    <row r="211" spans="1:24" ht="15" customHeight="1">
      <c r="A211" s="1"/>
      <c r="B211" s="95" t="s">
        <v>226</v>
      </c>
      <c r="C211" s="13"/>
      <c r="D211" s="39" t="s">
        <v>212</v>
      </c>
      <c r="E211" s="30"/>
      <c r="F211" s="29"/>
      <c r="G211" s="31" t="s">
        <v>15</v>
      </c>
      <c r="H211" s="130"/>
      <c r="I211" s="130"/>
      <c r="J211" s="130">
        <f t="shared" si="7"/>
        <v>0</v>
      </c>
      <c r="K211" s="134"/>
      <c r="L211" s="122"/>
      <c r="M211" s="132"/>
      <c r="N211" s="212"/>
      <c r="O211" s="160"/>
      <c r="P211" s="160"/>
      <c r="Q211" s="430"/>
      <c r="R211" s="431"/>
      <c r="S211" s="431"/>
      <c r="T211" s="432"/>
      <c r="U211" s="433"/>
      <c r="V211" s="434"/>
      <c r="W211" s="434"/>
      <c r="X211" s="435"/>
    </row>
    <row r="212" spans="1:24" ht="15" customHeight="1">
      <c r="A212" s="1"/>
      <c r="B212" s="95" t="s">
        <v>227</v>
      </c>
      <c r="C212" s="13"/>
      <c r="D212" s="39" t="s">
        <v>213</v>
      </c>
      <c r="E212" s="30"/>
      <c r="F212" s="29"/>
      <c r="G212" s="31" t="s">
        <v>15</v>
      </c>
      <c r="H212" s="130"/>
      <c r="I212" s="130"/>
      <c r="J212" s="130">
        <f t="shared" si="7"/>
        <v>0</v>
      </c>
      <c r="K212" s="134"/>
      <c r="L212" s="122"/>
      <c r="M212" s="132"/>
      <c r="N212" s="212"/>
      <c r="O212" s="160"/>
      <c r="P212" s="160"/>
      <c r="Q212" s="430"/>
      <c r="R212" s="431"/>
      <c r="S212" s="431"/>
      <c r="T212" s="432"/>
      <c r="U212" s="433"/>
      <c r="V212" s="434"/>
      <c r="W212" s="434"/>
      <c r="X212" s="435"/>
    </row>
    <row r="213" spans="1:24" ht="15" customHeight="1">
      <c r="A213" s="1"/>
      <c r="B213" s="95" t="s">
        <v>75</v>
      </c>
      <c r="C213" s="13"/>
      <c r="D213" s="39" t="s">
        <v>291</v>
      </c>
      <c r="E213" s="32"/>
      <c r="F213" s="31"/>
      <c r="G213" s="31" t="s">
        <v>15</v>
      </c>
      <c r="H213" s="130"/>
      <c r="I213" s="130"/>
      <c r="J213" s="130">
        <f>SUM(H213*I213)</f>
        <v>0</v>
      </c>
      <c r="K213" s="134"/>
      <c r="L213" s="122"/>
      <c r="M213" s="132"/>
      <c r="N213" s="212"/>
      <c r="O213" s="160"/>
      <c r="P213" s="160"/>
      <c r="Q213" s="430"/>
      <c r="R213" s="431"/>
      <c r="S213" s="431"/>
      <c r="T213" s="432"/>
      <c r="U213" s="433"/>
      <c r="V213" s="434"/>
      <c r="W213" s="434"/>
      <c r="X213" s="435"/>
    </row>
    <row r="214" spans="1:24" ht="15" customHeight="1">
      <c r="A214" s="1"/>
      <c r="B214" s="95" t="s">
        <v>214</v>
      </c>
      <c r="C214" s="13"/>
      <c r="D214" s="39" t="s">
        <v>292</v>
      </c>
      <c r="E214" s="30"/>
      <c r="F214" s="29"/>
      <c r="G214" s="31" t="s">
        <v>15</v>
      </c>
      <c r="H214" s="130"/>
      <c r="I214" s="130"/>
      <c r="J214" s="130">
        <f t="shared" ref="J214:J222" si="8">SUM(H214*I214)</f>
        <v>0</v>
      </c>
      <c r="K214" s="134"/>
      <c r="L214" s="122"/>
      <c r="M214" s="132"/>
      <c r="N214" s="212"/>
      <c r="O214" s="160"/>
      <c r="P214" s="160"/>
      <c r="Q214" s="430"/>
      <c r="R214" s="431"/>
      <c r="S214" s="431"/>
      <c r="T214" s="432"/>
      <c r="U214" s="433"/>
      <c r="V214" s="434"/>
      <c r="W214" s="434"/>
      <c r="X214" s="435"/>
    </row>
    <row r="215" spans="1:24" ht="15" customHeight="1">
      <c r="A215" s="1"/>
      <c r="B215" s="95" t="s">
        <v>215</v>
      </c>
      <c r="C215" s="13"/>
      <c r="D215" s="39" t="s">
        <v>293</v>
      </c>
      <c r="E215" s="30"/>
      <c r="F215" s="29"/>
      <c r="G215" s="31" t="s">
        <v>15</v>
      </c>
      <c r="H215" s="130"/>
      <c r="I215" s="130"/>
      <c r="J215" s="130">
        <f t="shared" si="8"/>
        <v>0</v>
      </c>
      <c r="K215" s="134"/>
      <c r="L215" s="122"/>
      <c r="M215" s="132"/>
      <c r="N215" s="212"/>
      <c r="O215" s="160"/>
      <c r="P215" s="160"/>
      <c r="Q215" s="430"/>
      <c r="R215" s="431"/>
      <c r="S215" s="431"/>
      <c r="T215" s="432"/>
      <c r="U215" s="433"/>
      <c r="V215" s="434"/>
      <c r="W215" s="434"/>
      <c r="X215" s="435"/>
    </row>
    <row r="216" spans="1:24" ht="15" customHeight="1">
      <c r="A216" s="1"/>
      <c r="B216" s="95" t="s">
        <v>216</v>
      </c>
      <c r="C216" s="13"/>
      <c r="D216" s="39" t="s">
        <v>294</v>
      </c>
      <c r="E216" s="30"/>
      <c r="F216" s="29"/>
      <c r="G216" s="31" t="s">
        <v>15</v>
      </c>
      <c r="H216" s="130"/>
      <c r="I216" s="130"/>
      <c r="J216" s="130">
        <f t="shared" si="8"/>
        <v>0</v>
      </c>
      <c r="K216" s="134"/>
      <c r="L216" s="122"/>
      <c r="M216" s="132"/>
      <c r="N216" s="212"/>
      <c r="O216" s="160"/>
      <c r="P216" s="160"/>
      <c r="Q216" s="430"/>
      <c r="R216" s="431"/>
      <c r="S216" s="431"/>
      <c r="T216" s="432"/>
      <c r="U216" s="433"/>
      <c r="V216" s="434"/>
      <c r="W216" s="434"/>
      <c r="X216" s="435"/>
    </row>
    <row r="217" spans="1:24" ht="15" customHeight="1">
      <c r="A217" s="1"/>
      <c r="B217" s="95" t="s">
        <v>217</v>
      </c>
      <c r="C217" s="13"/>
      <c r="D217" s="39" t="s">
        <v>420</v>
      </c>
      <c r="E217" s="30"/>
      <c r="F217" s="29"/>
      <c r="G217" s="31" t="s">
        <v>15</v>
      </c>
      <c r="H217" s="130"/>
      <c r="I217" s="130"/>
      <c r="J217" s="130">
        <f t="shared" si="8"/>
        <v>0</v>
      </c>
      <c r="K217" s="134"/>
      <c r="L217" s="122"/>
      <c r="M217" s="132"/>
      <c r="N217" s="212"/>
      <c r="O217" s="160"/>
      <c r="P217" s="160"/>
      <c r="Q217" s="430"/>
      <c r="R217" s="431"/>
      <c r="S217" s="431"/>
      <c r="T217" s="432"/>
      <c r="U217" s="433"/>
      <c r="V217" s="434"/>
      <c r="W217" s="434"/>
      <c r="X217" s="435"/>
    </row>
    <row r="218" spans="1:24" ht="15" customHeight="1">
      <c r="A218" s="1"/>
      <c r="B218" s="95" t="s">
        <v>218</v>
      </c>
      <c r="C218" s="13"/>
      <c r="D218" s="39" t="s">
        <v>421</v>
      </c>
      <c r="E218" s="30"/>
      <c r="F218" s="29"/>
      <c r="G218" s="31" t="s">
        <v>15</v>
      </c>
      <c r="H218" s="130"/>
      <c r="I218" s="130"/>
      <c r="J218" s="130">
        <f t="shared" si="8"/>
        <v>0</v>
      </c>
      <c r="K218" s="134"/>
      <c r="L218" s="122"/>
      <c r="M218" s="132"/>
      <c r="N218" s="212"/>
      <c r="O218" s="160"/>
      <c r="P218" s="160"/>
      <c r="Q218" s="430"/>
      <c r="R218" s="431"/>
      <c r="S218" s="431"/>
      <c r="T218" s="432"/>
      <c r="U218" s="433"/>
      <c r="V218" s="434"/>
      <c r="W218" s="434"/>
      <c r="X218" s="435"/>
    </row>
    <row r="219" spans="1:24" ht="15" customHeight="1">
      <c r="A219" s="1"/>
      <c r="B219" s="95" t="s">
        <v>219</v>
      </c>
      <c r="C219" s="13"/>
      <c r="D219" s="39" t="s">
        <v>422</v>
      </c>
      <c r="E219" s="30"/>
      <c r="F219" s="29"/>
      <c r="G219" s="31" t="s">
        <v>15</v>
      </c>
      <c r="H219" s="130"/>
      <c r="I219" s="130"/>
      <c r="J219" s="130">
        <f t="shared" si="8"/>
        <v>0</v>
      </c>
      <c r="K219" s="134"/>
      <c r="L219" s="122"/>
      <c r="M219" s="132"/>
      <c r="N219" s="212"/>
      <c r="O219" s="160"/>
      <c r="P219" s="160"/>
      <c r="Q219" s="430"/>
      <c r="R219" s="431"/>
      <c r="S219" s="431"/>
      <c r="T219" s="432"/>
      <c r="U219" s="433"/>
      <c r="V219" s="434"/>
      <c r="W219" s="434"/>
      <c r="X219" s="435"/>
    </row>
    <row r="220" spans="1:24" ht="15" customHeight="1">
      <c r="A220" s="1"/>
      <c r="B220" s="95" t="s">
        <v>220</v>
      </c>
      <c r="C220" s="13"/>
      <c r="D220" s="39" t="s">
        <v>423</v>
      </c>
      <c r="E220" s="30"/>
      <c r="F220" s="29"/>
      <c r="G220" s="31" t="s">
        <v>15</v>
      </c>
      <c r="H220" s="130"/>
      <c r="I220" s="130"/>
      <c r="J220" s="130">
        <f t="shared" si="8"/>
        <v>0</v>
      </c>
      <c r="K220" s="134"/>
      <c r="L220" s="122"/>
      <c r="M220" s="132"/>
      <c r="N220" s="212"/>
      <c r="O220" s="160"/>
      <c r="P220" s="160"/>
      <c r="Q220" s="430"/>
      <c r="R220" s="431"/>
      <c r="S220" s="431"/>
      <c r="T220" s="432"/>
      <c r="U220" s="433"/>
      <c r="V220" s="434"/>
      <c r="W220" s="434"/>
      <c r="X220" s="435"/>
    </row>
    <row r="221" spans="1:24" ht="15" customHeight="1">
      <c r="A221" s="1"/>
      <c r="B221" s="95" t="s">
        <v>221</v>
      </c>
      <c r="C221" s="13"/>
      <c r="D221" s="39" t="s">
        <v>424</v>
      </c>
      <c r="E221" s="30"/>
      <c r="F221" s="29"/>
      <c r="G221" s="31" t="s">
        <v>15</v>
      </c>
      <c r="H221" s="130"/>
      <c r="I221" s="130"/>
      <c r="J221" s="130">
        <f t="shared" si="8"/>
        <v>0</v>
      </c>
      <c r="K221" s="134"/>
      <c r="L221" s="122"/>
      <c r="M221" s="132"/>
      <c r="N221" s="212"/>
      <c r="O221" s="160"/>
      <c r="P221" s="160"/>
      <c r="Q221" s="430"/>
      <c r="R221" s="431"/>
      <c r="S221" s="431"/>
      <c r="T221" s="432"/>
      <c r="U221" s="433"/>
      <c r="V221" s="434"/>
      <c r="W221" s="434"/>
      <c r="X221" s="435"/>
    </row>
    <row r="222" spans="1:24" ht="15" customHeight="1">
      <c r="A222" s="1"/>
      <c r="B222" s="95" t="s">
        <v>222</v>
      </c>
      <c r="C222" s="13"/>
      <c r="D222" s="39" t="s">
        <v>425</v>
      </c>
      <c r="E222" s="30"/>
      <c r="F222" s="29"/>
      <c r="G222" s="31" t="s">
        <v>15</v>
      </c>
      <c r="H222" s="130"/>
      <c r="I222" s="130"/>
      <c r="J222" s="130">
        <f t="shared" si="8"/>
        <v>0</v>
      </c>
      <c r="K222" s="134"/>
      <c r="L222" s="122"/>
      <c r="M222" s="132"/>
      <c r="N222" s="212"/>
      <c r="O222" s="160"/>
      <c r="P222" s="160"/>
      <c r="Q222" s="430"/>
      <c r="R222" s="431"/>
      <c r="S222" s="431"/>
      <c r="T222" s="432"/>
      <c r="U222" s="433"/>
      <c r="V222" s="434"/>
      <c r="W222" s="434"/>
      <c r="X222" s="435"/>
    </row>
    <row r="223" spans="1:24" ht="15" customHeight="1">
      <c r="A223" s="1"/>
      <c r="B223" s="88" t="s">
        <v>118</v>
      </c>
      <c r="C223" s="94" t="s">
        <v>92</v>
      </c>
      <c r="D223" s="91"/>
      <c r="E223" s="111" t="str">
        <f>+$E$25</f>
        <v>DIMENSIÓN ESPESOR MARCAS Y MODELOS</v>
      </c>
      <c r="F223" s="112"/>
      <c r="G223" s="112"/>
      <c r="H223" s="137"/>
      <c r="I223" s="137"/>
      <c r="J223" s="137"/>
      <c r="K223" s="128">
        <f>SUM(J224:J228)</f>
        <v>0</v>
      </c>
      <c r="L223" s="122"/>
      <c r="M223" s="129">
        <f>SUM(M224:M228)</f>
        <v>0</v>
      </c>
      <c r="N223" s="215"/>
      <c r="O223" s="161"/>
      <c r="P223" s="161"/>
      <c r="Q223" s="428"/>
      <c r="R223" s="429"/>
      <c r="S223" s="429"/>
      <c r="T223" s="429"/>
      <c r="U223" s="429"/>
      <c r="V223" s="429"/>
      <c r="W223" s="429"/>
      <c r="X223" s="429"/>
    </row>
    <row r="224" spans="1:24" ht="15" customHeight="1">
      <c r="A224" s="1"/>
      <c r="B224" s="95" t="s">
        <v>119</v>
      </c>
      <c r="C224" s="13"/>
      <c r="D224" s="74" t="s">
        <v>87</v>
      </c>
      <c r="E224" s="43"/>
      <c r="F224" s="34"/>
      <c r="G224" s="34"/>
      <c r="H224" s="135"/>
      <c r="I224" s="135"/>
      <c r="J224" s="136"/>
      <c r="K224" s="184"/>
      <c r="L224" s="122"/>
      <c r="M224" s="132"/>
      <c r="N224" s="212"/>
      <c r="O224" s="160"/>
      <c r="P224" s="160"/>
      <c r="Q224" s="430"/>
      <c r="R224" s="431"/>
      <c r="S224" s="431"/>
      <c r="T224" s="432"/>
      <c r="U224" s="433"/>
      <c r="V224" s="434"/>
      <c r="W224" s="434"/>
      <c r="X224" s="435"/>
    </row>
    <row r="225" spans="1:24" ht="15" customHeight="1">
      <c r="A225" s="1"/>
      <c r="B225" s="95" t="s">
        <v>76</v>
      </c>
      <c r="C225" s="13"/>
      <c r="D225" s="39" t="s">
        <v>78</v>
      </c>
      <c r="E225" s="41"/>
      <c r="F225" s="31"/>
      <c r="G225" s="64" t="s">
        <v>15</v>
      </c>
      <c r="H225" s="130"/>
      <c r="I225" s="130"/>
      <c r="J225" s="130">
        <f>SUM(H225*I225)</f>
        <v>0</v>
      </c>
      <c r="K225" s="134"/>
      <c r="L225" s="122"/>
      <c r="M225" s="132"/>
      <c r="N225" s="212"/>
      <c r="O225" s="160"/>
      <c r="P225" s="160"/>
      <c r="Q225" s="430"/>
      <c r="R225" s="431"/>
      <c r="S225" s="431"/>
      <c r="T225" s="432"/>
      <c r="U225" s="433"/>
      <c r="V225" s="434"/>
      <c r="W225" s="434"/>
      <c r="X225" s="435"/>
    </row>
    <row r="226" spans="1:24" ht="15" customHeight="1">
      <c r="A226" s="1"/>
      <c r="B226" s="95" t="s">
        <v>250</v>
      </c>
      <c r="C226" s="13"/>
      <c r="D226" s="39" t="s">
        <v>249</v>
      </c>
      <c r="E226" s="41"/>
      <c r="F226" s="31"/>
      <c r="G226" s="64" t="s">
        <v>15</v>
      </c>
      <c r="H226" s="130"/>
      <c r="I226" s="130"/>
      <c r="J226" s="130">
        <f>SUM(H226*I226)</f>
        <v>0</v>
      </c>
      <c r="K226" s="134"/>
      <c r="L226" s="122"/>
      <c r="M226" s="132"/>
      <c r="N226" s="212"/>
      <c r="O226" s="160"/>
      <c r="P226" s="160"/>
      <c r="Q226" s="430"/>
      <c r="R226" s="431"/>
      <c r="S226" s="431"/>
      <c r="T226" s="432"/>
      <c r="U226" s="433"/>
      <c r="V226" s="434"/>
      <c r="W226" s="434"/>
      <c r="X226" s="435"/>
    </row>
    <row r="227" spans="1:24" ht="15" customHeight="1">
      <c r="A227" s="1"/>
      <c r="B227" s="95" t="s">
        <v>120</v>
      </c>
      <c r="C227" s="100" t="s">
        <v>88</v>
      </c>
      <c r="D227" s="46"/>
      <c r="E227" s="39"/>
      <c r="F227" s="29"/>
      <c r="G227" s="38"/>
      <c r="H227" s="133"/>
      <c r="I227" s="133"/>
      <c r="J227" s="133"/>
      <c r="K227" s="134"/>
      <c r="L227" s="122"/>
      <c r="M227" s="132"/>
      <c r="N227" s="212"/>
      <c r="O227" s="160"/>
      <c r="P227" s="160"/>
      <c r="Q227" s="430"/>
      <c r="R227" s="431"/>
      <c r="S227" s="431"/>
      <c r="T227" s="432"/>
      <c r="U227" s="433"/>
      <c r="V227" s="434"/>
      <c r="W227" s="434"/>
      <c r="X227" s="435"/>
    </row>
    <row r="228" spans="1:24" ht="15" customHeight="1">
      <c r="A228" s="1"/>
      <c r="B228" s="95" t="s">
        <v>77</v>
      </c>
      <c r="C228" s="104"/>
      <c r="D228" s="46" t="s">
        <v>426</v>
      </c>
      <c r="E228" s="39"/>
      <c r="F228" s="29"/>
      <c r="G228" s="38" t="s">
        <v>15</v>
      </c>
      <c r="H228" s="133"/>
      <c r="I228" s="133"/>
      <c r="J228" s="133">
        <f>SUM(H228*I228)</f>
        <v>0</v>
      </c>
      <c r="K228" s="134"/>
      <c r="L228" s="122"/>
      <c r="M228" s="132"/>
      <c r="N228" s="212"/>
      <c r="O228" s="160"/>
      <c r="P228" s="160"/>
      <c r="Q228" s="430"/>
      <c r="R228" s="431"/>
      <c r="S228" s="431"/>
      <c r="T228" s="432"/>
      <c r="U228" s="433"/>
      <c r="V228" s="434"/>
      <c r="W228" s="434"/>
      <c r="X228" s="435"/>
    </row>
    <row r="229" spans="1:24" ht="15" customHeight="1">
      <c r="A229" s="1"/>
      <c r="B229" s="114" t="s">
        <v>129</v>
      </c>
      <c r="C229" s="94" t="s">
        <v>93</v>
      </c>
      <c r="D229" s="91"/>
      <c r="E229" s="111" t="str">
        <f>+$E$25</f>
        <v>DIMENSIÓN ESPESOR MARCAS Y MODELOS</v>
      </c>
      <c r="F229" s="112"/>
      <c r="G229" s="112"/>
      <c r="H229" s="137"/>
      <c r="I229" s="137"/>
      <c r="J229" s="137"/>
      <c r="K229" s="128">
        <f>SUM(J230:J241)</f>
        <v>0</v>
      </c>
      <c r="L229" s="122"/>
      <c r="M229" s="129">
        <f>SUM(M230:M241)</f>
        <v>0</v>
      </c>
      <c r="N229" s="215"/>
      <c r="O229" s="161"/>
      <c r="P229" s="161"/>
      <c r="Q229" s="428"/>
      <c r="R229" s="429"/>
      <c r="S229" s="429"/>
      <c r="T229" s="429"/>
      <c r="U229" s="429"/>
      <c r="V229" s="429"/>
      <c r="W229" s="429"/>
      <c r="X229" s="429"/>
    </row>
    <row r="230" spans="1:24" ht="15" customHeight="1">
      <c r="A230" s="1"/>
      <c r="B230" s="95" t="s">
        <v>130</v>
      </c>
      <c r="C230" s="10"/>
      <c r="D230" s="74" t="s">
        <v>87</v>
      </c>
      <c r="E230" s="43"/>
      <c r="F230" s="34"/>
      <c r="G230" s="34"/>
      <c r="H230" s="135"/>
      <c r="I230" s="135"/>
      <c r="J230" s="136"/>
      <c r="K230" s="184"/>
      <c r="L230" s="122"/>
      <c r="M230" s="132"/>
      <c r="N230" s="212"/>
      <c r="O230" s="160"/>
      <c r="P230" s="160"/>
      <c r="Q230" s="430"/>
      <c r="R230" s="431"/>
      <c r="S230" s="431"/>
      <c r="T230" s="432"/>
      <c r="U230" s="433"/>
      <c r="V230" s="434"/>
      <c r="W230" s="434"/>
      <c r="X230" s="435"/>
    </row>
    <row r="231" spans="1:24" ht="15" customHeight="1">
      <c r="A231" s="1"/>
      <c r="B231" s="95" t="s">
        <v>238</v>
      </c>
      <c r="C231" s="13"/>
      <c r="D231" s="39" t="s">
        <v>228</v>
      </c>
      <c r="E231" s="32"/>
      <c r="F231" s="31"/>
      <c r="G231" s="64" t="s">
        <v>15</v>
      </c>
      <c r="H231" s="130"/>
      <c r="I231" s="130"/>
      <c r="J231" s="130">
        <f>SUM(H231*I231)</f>
        <v>0</v>
      </c>
      <c r="K231" s="134"/>
      <c r="L231" s="122"/>
      <c r="M231" s="132"/>
      <c r="N231" s="212"/>
      <c r="O231" s="160"/>
      <c r="P231" s="160"/>
      <c r="Q231" s="430"/>
      <c r="R231" s="431"/>
      <c r="S231" s="431"/>
      <c r="T231" s="432"/>
      <c r="U231" s="433"/>
      <c r="V231" s="434"/>
      <c r="W231" s="434"/>
      <c r="X231" s="435"/>
    </row>
    <row r="232" spans="1:24" ht="15" customHeight="1">
      <c r="A232" s="1"/>
      <c r="B232" s="95" t="s">
        <v>239</v>
      </c>
      <c r="C232" s="13"/>
      <c r="D232" s="39" t="s">
        <v>229</v>
      </c>
      <c r="E232" s="32"/>
      <c r="F232" s="31"/>
      <c r="G232" s="64" t="s">
        <v>15</v>
      </c>
      <c r="H232" s="130"/>
      <c r="I232" s="130"/>
      <c r="J232" s="130">
        <f t="shared" ref="J232:J244" si="9">SUM(H232*I232)</f>
        <v>0</v>
      </c>
      <c r="K232" s="134"/>
      <c r="L232" s="122"/>
      <c r="M232" s="132"/>
      <c r="N232" s="212"/>
      <c r="O232" s="160"/>
      <c r="P232" s="160"/>
      <c r="Q232" s="430"/>
      <c r="R232" s="431"/>
      <c r="S232" s="431"/>
      <c r="T232" s="432"/>
      <c r="U232" s="433"/>
      <c r="V232" s="434"/>
      <c r="W232" s="434"/>
      <c r="X232" s="435"/>
    </row>
    <row r="233" spans="1:24" ht="15" customHeight="1">
      <c r="A233" s="1"/>
      <c r="B233" s="95" t="s">
        <v>240</v>
      </c>
      <c r="C233" s="13"/>
      <c r="D233" s="39" t="s">
        <v>230</v>
      </c>
      <c r="E233" s="32"/>
      <c r="F233" s="31"/>
      <c r="G233" s="64" t="s">
        <v>15</v>
      </c>
      <c r="H233" s="130"/>
      <c r="I233" s="130"/>
      <c r="J233" s="130">
        <f t="shared" si="9"/>
        <v>0</v>
      </c>
      <c r="K233" s="134"/>
      <c r="L233" s="122"/>
      <c r="M233" s="132"/>
      <c r="N233" s="212"/>
      <c r="O233" s="160"/>
      <c r="P233" s="160"/>
      <c r="Q233" s="430"/>
      <c r="R233" s="431"/>
      <c r="S233" s="431"/>
      <c r="T233" s="432"/>
      <c r="U233" s="433"/>
      <c r="V233" s="434"/>
      <c r="W233" s="434"/>
      <c r="X233" s="435"/>
    </row>
    <row r="234" spans="1:24" ht="15" customHeight="1">
      <c r="A234" s="1"/>
      <c r="B234" s="95" t="s">
        <v>241</v>
      </c>
      <c r="C234" s="13"/>
      <c r="D234" s="39" t="s">
        <v>231</v>
      </c>
      <c r="E234" s="32"/>
      <c r="F234" s="31"/>
      <c r="G234" s="64" t="s">
        <v>15</v>
      </c>
      <c r="H234" s="130"/>
      <c r="I234" s="130"/>
      <c r="J234" s="130">
        <f t="shared" si="9"/>
        <v>0</v>
      </c>
      <c r="K234" s="134"/>
      <c r="L234" s="122"/>
      <c r="M234" s="132"/>
      <c r="N234" s="212"/>
      <c r="O234" s="160"/>
      <c r="P234" s="160"/>
      <c r="Q234" s="430"/>
      <c r="R234" s="431"/>
      <c r="S234" s="431"/>
      <c r="T234" s="432"/>
      <c r="U234" s="433"/>
      <c r="V234" s="434"/>
      <c r="W234" s="434"/>
      <c r="X234" s="435"/>
    </row>
    <row r="235" spans="1:24" ht="15" customHeight="1">
      <c r="A235" s="1"/>
      <c r="B235" s="95" t="s">
        <v>242</v>
      </c>
      <c r="C235" s="13"/>
      <c r="D235" s="39" t="s">
        <v>232</v>
      </c>
      <c r="E235" s="32"/>
      <c r="F235" s="31"/>
      <c r="G235" s="64" t="s">
        <v>15</v>
      </c>
      <c r="H235" s="130"/>
      <c r="I235" s="130"/>
      <c r="J235" s="130">
        <f t="shared" si="9"/>
        <v>0</v>
      </c>
      <c r="K235" s="134"/>
      <c r="L235" s="122"/>
      <c r="M235" s="132"/>
      <c r="N235" s="212"/>
      <c r="O235" s="160"/>
      <c r="P235" s="160"/>
      <c r="Q235" s="430"/>
      <c r="R235" s="431"/>
      <c r="S235" s="431"/>
      <c r="T235" s="432"/>
      <c r="U235" s="433"/>
      <c r="V235" s="434"/>
      <c r="W235" s="434"/>
      <c r="X235" s="435"/>
    </row>
    <row r="236" spans="1:24" ht="15" customHeight="1">
      <c r="A236" s="1"/>
      <c r="B236" s="95" t="s">
        <v>243</v>
      </c>
      <c r="C236" s="13"/>
      <c r="D236" s="39" t="s">
        <v>233</v>
      </c>
      <c r="E236" s="32"/>
      <c r="F236" s="31"/>
      <c r="G236" s="64" t="s">
        <v>15</v>
      </c>
      <c r="H236" s="130"/>
      <c r="I236" s="130"/>
      <c r="J236" s="130">
        <f t="shared" si="9"/>
        <v>0</v>
      </c>
      <c r="K236" s="134"/>
      <c r="L236" s="122"/>
      <c r="M236" s="132"/>
      <c r="N236" s="212"/>
      <c r="O236" s="160"/>
      <c r="P236" s="160"/>
      <c r="Q236" s="430"/>
      <c r="R236" s="431"/>
      <c r="S236" s="431"/>
      <c r="T236" s="432"/>
      <c r="U236" s="433"/>
      <c r="V236" s="434"/>
      <c r="W236" s="434"/>
      <c r="X236" s="435"/>
    </row>
    <row r="237" spans="1:24" ht="15" customHeight="1">
      <c r="A237" s="1"/>
      <c r="B237" s="95" t="s">
        <v>244</v>
      </c>
      <c r="C237" s="13"/>
      <c r="D237" s="39" t="s">
        <v>234</v>
      </c>
      <c r="E237" s="32"/>
      <c r="F237" s="31"/>
      <c r="G237" s="64" t="s">
        <v>15</v>
      </c>
      <c r="H237" s="130"/>
      <c r="I237" s="130"/>
      <c r="J237" s="130">
        <f t="shared" si="9"/>
        <v>0</v>
      </c>
      <c r="K237" s="134"/>
      <c r="L237" s="122"/>
      <c r="M237" s="132"/>
      <c r="N237" s="212"/>
      <c r="O237" s="160"/>
      <c r="P237" s="160"/>
      <c r="Q237" s="430"/>
      <c r="R237" s="431"/>
      <c r="S237" s="431"/>
      <c r="T237" s="432"/>
      <c r="U237" s="433"/>
      <c r="V237" s="434"/>
      <c r="W237" s="434"/>
      <c r="X237" s="435"/>
    </row>
    <row r="238" spans="1:24" ht="15" customHeight="1">
      <c r="A238" s="1"/>
      <c r="B238" s="95" t="s">
        <v>245</v>
      </c>
      <c r="C238" s="13"/>
      <c r="D238" s="39" t="s">
        <v>235</v>
      </c>
      <c r="E238" s="32"/>
      <c r="F238" s="31"/>
      <c r="G238" s="64" t="s">
        <v>15</v>
      </c>
      <c r="H238" s="130"/>
      <c r="I238" s="130"/>
      <c r="J238" s="130">
        <f t="shared" si="9"/>
        <v>0</v>
      </c>
      <c r="K238" s="134"/>
      <c r="L238" s="122"/>
      <c r="M238" s="132"/>
      <c r="N238" s="212"/>
      <c r="O238" s="160"/>
      <c r="P238" s="160"/>
      <c r="Q238" s="430"/>
      <c r="R238" s="431"/>
      <c r="S238" s="431"/>
      <c r="T238" s="432"/>
      <c r="U238" s="433"/>
      <c r="V238" s="434"/>
      <c r="W238" s="434"/>
      <c r="X238" s="435"/>
    </row>
    <row r="239" spans="1:24" ht="15" customHeight="1">
      <c r="A239" s="1"/>
      <c r="B239" s="95" t="s">
        <v>246</v>
      </c>
      <c r="C239" s="13"/>
      <c r="D239" s="39" t="s">
        <v>236</v>
      </c>
      <c r="E239" s="30"/>
      <c r="F239" s="29"/>
      <c r="G239" s="64" t="s">
        <v>15</v>
      </c>
      <c r="H239" s="133"/>
      <c r="I239" s="133"/>
      <c r="J239" s="130">
        <f t="shared" si="9"/>
        <v>0</v>
      </c>
      <c r="K239" s="134"/>
      <c r="L239" s="122"/>
      <c r="M239" s="132"/>
      <c r="N239" s="212"/>
      <c r="O239" s="160"/>
      <c r="P239" s="160"/>
      <c r="Q239" s="430"/>
      <c r="R239" s="431"/>
      <c r="S239" s="431"/>
      <c r="T239" s="432"/>
      <c r="U239" s="433"/>
      <c r="V239" s="434"/>
      <c r="W239" s="434"/>
      <c r="X239" s="435"/>
    </row>
    <row r="240" spans="1:24" ht="15" customHeight="1">
      <c r="A240" s="1"/>
      <c r="B240" s="95" t="s">
        <v>247</v>
      </c>
      <c r="C240" s="13"/>
      <c r="D240" s="39" t="s">
        <v>237</v>
      </c>
      <c r="E240" s="30"/>
      <c r="F240" s="29"/>
      <c r="G240" s="64" t="s">
        <v>15</v>
      </c>
      <c r="H240" s="133"/>
      <c r="I240" s="133"/>
      <c r="J240" s="130">
        <f t="shared" si="9"/>
        <v>0</v>
      </c>
      <c r="K240" s="138"/>
      <c r="L240" s="122"/>
      <c r="M240" s="132"/>
      <c r="N240" s="212"/>
      <c r="O240" s="160"/>
      <c r="P240" s="160"/>
      <c r="Q240" s="430"/>
      <c r="R240" s="431"/>
      <c r="S240" s="431"/>
      <c r="T240" s="432"/>
      <c r="U240" s="433"/>
      <c r="V240" s="434"/>
      <c r="W240" s="434"/>
      <c r="X240" s="435"/>
    </row>
    <row r="241" spans="1:24" ht="15" customHeight="1">
      <c r="A241" s="1"/>
      <c r="B241" s="95" t="s">
        <v>248</v>
      </c>
      <c r="C241" s="13"/>
      <c r="D241" s="39" t="s">
        <v>427</v>
      </c>
      <c r="E241" s="30"/>
      <c r="F241" s="29"/>
      <c r="G241" s="64" t="s">
        <v>15</v>
      </c>
      <c r="H241" s="133"/>
      <c r="I241" s="133"/>
      <c r="J241" s="130">
        <f t="shared" si="9"/>
        <v>0</v>
      </c>
      <c r="K241" s="138"/>
      <c r="L241" s="122"/>
      <c r="M241" s="132"/>
      <c r="N241" s="212"/>
      <c r="O241" s="160"/>
      <c r="P241" s="160"/>
      <c r="Q241" s="430"/>
      <c r="R241" s="431"/>
      <c r="S241" s="431"/>
      <c r="T241" s="432"/>
      <c r="U241" s="433"/>
      <c r="V241" s="434"/>
      <c r="W241" s="434"/>
      <c r="X241" s="435"/>
    </row>
    <row r="242" spans="1:24" ht="15" customHeight="1">
      <c r="A242" s="1"/>
      <c r="B242" s="88" t="s">
        <v>131</v>
      </c>
      <c r="C242" s="90" t="s">
        <v>260</v>
      </c>
      <c r="D242" s="91"/>
      <c r="E242" s="91"/>
      <c r="F242" s="92"/>
      <c r="G242" s="92"/>
      <c r="H242" s="127"/>
      <c r="I242" s="127"/>
      <c r="J242" s="127"/>
      <c r="K242" s="128">
        <f>SUM(J243:J244)</f>
        <v>0</v>
      </c>
      <c r="L242" s="122"/>
      <c r="M242" s="129">
        <f>SUM(M243:M244)</f>
        <v>0</v>
      </c>
      <c r="N242" s="215"/>
      <c r="O242" s="161"/>
      <c r="P242" s="161"/>
      <c r="Q242" s="428"/>
      <c r="R242" s="429"/>
      <c r="S242" s="429"/>
      <c r="T242" s="429"/>
      <c r="U242" s="429"/>
      <c r="V242" s="429"/>
      <c r="W242" s="429"/>
      <c r="X242" s="429"/>
    </row>
    <row r="243" spans="1:24" ht="15" customHeight="1">
      <c r="A243" s="1"/>
      <c r="B243" s="95" t="s">
        <v>139</v>
      </c>
      <c r="C243" s="13"/>
      <c r="D243" s="39" t="s">
        <v>261</v>
      </c>
      <c r="E243" s="30"/>
      <c r="F243" s="29"/>
      <c r="G243" s="64" t="s">
        <v>15</v>
      </c>
      <c r="H243" s="133"/>
      <c r="I243" s="133"/>
      <c r="J243" s="130">
        <f t="shared" si="9"/>
        <v>0</v>
      </c>
      <c r="K243" s="138"/>
      <c r="L243" s="122"/>
      <c r="M243" s="132"/>
      <c r="N243" s="212"/>
      <c r="O243" s="160"/>
      <c r="P243" s="160"/>
      <c r="Q243" s="430"/>
      <c r="R243" s="431"/>
      <c r="S243" s="431"/>
      <c r="T243" s="432"/>
      <c r="U243" s="433"/>
      <c r="V243" s="434"/>
      <c r="W243" s="434"/>
      <c r="X243" s="435"/>
    </row>
    <row r="244" spans="1:24" ht="15" customHeight="1">
      <c r="A244" s="1"/>
      <c r="B244" s="95" t="s">
        <v>251</v>
      </c>
      <c r="C244" s="13"/>
      <c r="D244" s="39" t="s">
        <v>262</v>
      </c>
      <c r="E244" s="30"/>
      <c r="F244" s="29"/>
      <c r="G244" s="64" t="s">
        <v>15</v>
      </c>
      <c r="H244" s="133"/>
      <c r="I244" s="133"/>
      <c r="J244" s="130">
        <f t="shared" si="9"/>
        <v>0</v>
      </c>
      <c r="K244" s="138"/>
      <c r="L244" s="122"/>
      <c r="M244" s="132"/>
      <c r="N244" s="212"/>
      <c r="O244" s="160"/>
      <c r="P244" s="160"/>
      <c r="Q244" s="430"/>
      <c r="R244" s="431"/>
      <c r="S244" s="431"/>
      <c r="T244" s="432"/>
      <c r="U244" s="433"/>
      <c r="V244" s="434"/>
      <c r="W244" s="434"/>
      <c r="X244" s="435"/>
    </row>
    <row r="245" spans="1:24" ht="15" customHeight="1">
      <c r="A245" s="1"/>
      <c r="B245" s="88" t="s">
        <v>132</v>
      </c>
      <c r="C245" s="90" t="s">
        <v>32</v>
      </c>
      <c r="D245" s="91"/>
      <c r="E245" s="91"/>
      <c r="F245" s="92"/>
      <c r="G245" s="92"/>
      <c r="H245" s="127"/>
      <c r="I245" s="127"/>
      <c r="J245" s="127"/>
      <c r="K245" s="128">
        <f>SUM(J246:J259)</f>
        <v>0</v>
      </c>
      <c r="L245" s="122"/>
      <c r="M245" s="129">
        <f>SUM(M246:M259)</f>
        <v>0</v>
      </c>
      <c r="N245" s="215"/>
      <c r="O245" s="161"/>
      <c r="P245" s="161"/>
      <c r="Q245" s="428"/>
      <c r="R245" s="429"/>
      <c r="S245" s="429"/>
      <c r="T245" s="429"/>
      <c r="U245" s="429"/>
      <c r="V245" s="429"/>
      <c r="W245" s="429"/>
      <c r="X245" s="429"/>
    </row>
    <row r="246" spans="1:24" ht="15" customHeight="1">
      <c r="A246" s="1"/>
      <c r="B246" s="95" t="s">
        <v>133</v>
      </c>
      <c r="C246" s="45" t="s">
        <v>67</v>
      </c>
      <c r="D246" s="61"/>
      <c r="E246" s="62"/>
      <c r="F246" s="56"/>
      <c r="G246" s="62"/>
      <c r="H246" s="139"/>
      <c r="I246" s="139"/>
      <c r="J246" s="140"/>
      <c r="K246" s="131"/>
      <c r="L246" s="122"/>
      <c r="M246" s="132"/>
      <c r="N246" s="212"/>
      <c r="O246" s="160"/>
      <c r="P246" s="160"/>
      <c r="Q246" s="430"/>
      <c r="R246" s="431"/>
      <c r="S246" s="431"/>
      <c r="T246" s="432"/>
      <c r="U246" s="433"/>
      <c r="V246" s="434"/>
      <c r="W246" s="434"/>
      <c r="X246" s="435"/>
    </row>
    <row r="247" spans="1:24" ht="15" customHeight="1">
      <c r="A247" s="1"/>
      <c r="B247" s="95" t="s">
        <v>252</v>
      </c>
      <c r="C247" s="45"/>
      <c r="D247" s="236" t="s">
        <v>290</v>
      </c>
      <c r="E247" s="62"/>
      <c r="F247" s="56"/>
      <c r="G247" s="62"/>
      <c r="H247" s="139"/>
      <c r="I247" s="139"/>
      <c r="J247" s="140"/>
      <c r="K247" s="134"/>
      <c r="L247" s="122"/>
      <c r="M247" s="132"/>
      <c r="N247" s="212"/>
      <c r="O247" s="160"/>
      <c r="P247" s="160"/>
      <c r="Q247" s="430"/>
      <c r="R247" s="431"/>
      <c r="S247" s="431"/>
      <c r="T247" s="432"/>
      <c r="U247" s="433"/>
      <c r="V247" s="434"/>
      <c r="W247" s="434"/>
      <c r="X247" s="435"/>
    </row>
    <row r="248" spans="1:24" ht="15" customHeight="1">
      <c r="A248" s="1"/>
      <c r="B248" s="95" t="s">
        <v>429</v>
      </c>
      <c r="C248" s="45"/>
      <c r="D248" s="39" t="s">
        <v>428</v>
      </c>
      <c r="E248" s="42"/>
      <c r="F248" s="29"/>
      <c r="G248" s="29" t="s">
        <v>16</v>
      </c>
      <c r="H248" s="133"/>
      <c r="I248" s="133"/>
      <c r="J248" s="133">
        <f t="shared" ref="J248:J259" si="10">SUM(H248*I248)</f>
        <v>0</v>
      </c>
      <c r="K248" s="134"/>
      <c r="L248" s="122"/>
      <c r="M248" s="132"/>
      <c r="N248" s="212"/>
      <c r="O248" s="160"/>
      <c r="P248" s="160"/>
      <c r="Q248" s="430"/>
      <c r="R248" s="431"/>
      <c r="S248" s="431"/>
      <c r="T248" s="432"/>
      <c r="U248" s="433"/>
      <c r="V248" s="434"/>
      <c r="W248" s="434"/>
      <c r="X248" s="435"/>
    </row>
    <row r="249" spans="1:24" ht="15" customHeight="1">
      <c r="A249" s="1"/>
      <c r="B249" s="95" t="s">
        <v>134</v>
      </c>
      <c r="C249" s="36" t="s">
        <v>153</v>
      </c>
      <c r="D249" s="107"/>
      <c r="E249" s="107"/>
      <c r="F249" s="34"/>
      <c r="G249" s="113"/>
      <c r="H249" s="135"/>
      <c r="I249" s="135"/>
      <c r="J249" s="136"/>
      <c r="K249" s="138"/>
      <c r="L249" s="122"/>
      <c r="M249" s="132"/>
      <c r="N249" s="212"/>
      <c r="O249" s="160"/>
      <c r="P249" s="160"/>
      <c r="Q249" s="430"/>
      <c r="R249" s="431"/>
      <c r="S249" s="431"/>
      <c r="T249" s="432"/>
      <c r="U249" s="433"/>
      <c r="V249" s="434"/>
      <c r="W249" s="434"/>
      <c r="X249" s="435"/>
    </row>
    <row r="250" spans="1:24" ht="15" customHeight="1">
      <c r="A250" s="1"/>
      <c r="B250" s="95" t="s">
        <v>253</v>
      </c>
      <c r="C250" s="10"/>
      <c r="D250" s="39" t="s">
        <v>430</v>
      </c>
      <c r="E250" s="32"/>
      <c r="F250" s="31"/>
      <c r="G250" s="31" t="s">
        <v>16</v>
      </c>
      <c r="H250" s="130"/>
      <c r="I250" s="130"/>
      <c r="J250" s="130">
        <f t="shared" si="10"/>
        <v>0</v>
      </c>
      <c r="K250" s="134"/>
      <c r="L250" s="122"/>
      <c r="M250" s="132"/>
      <c r="N250" s="212"/>
      <c r="O250" s="160"/>
      <c r="P250" s="160"/>
      <c r="Q250" s="430"/>
      <c r="R250" s="431"/>
      <c r="S250" s="431"/>
      <c r="T250" s="432"/>
      <c r="U250" s="433"/>
      <c r="V250" s="434"/>
      <c r="W250" s="434"/>
      <c r="X250" s="435"/>
    </row>
    <row r="251" spans="1:24" ht="15" customHeight="1">
      <c r="A251" s="1"/>
      <c r="B251" s="95" t="s">
        <v>254</v>
      </c>
      <c r="C251" s="10"/>
      <c r="D251" s="39" t="s">
        <v>431</v>
      </c>
      <c r="E251" s="30"/>
      <c r="F251" s="29"/>
      <c r="G251" s="29" t="s">
        <v>16</v>
      </c>
      <c r="H251" s="133"/>
      <c r="I251" s="133"/>
      <c r="J251" s="133">
        <f t="shared" si="10"/>
        <v>0</v>
      </c>
      <c r="K251" s="134"/>
      <c r="L251" s="122"/>
      <c r="M251" s="132"/>
      <c r="N251" s="212"/>
      <c r="O251" s="160"/>
      <c r="P251" s="160"/>
      <c r="Q251" s="430"/>
      <c r="R251" s="431"/>
      <c r="S251" s="431"/>
      <c r="T251" s="432"/>
      <c r="U251" s="433"/>
      <c r="V251" s="434"/>
      <c r="W251" s="434"/>
      <c r="X251" s="435"/>
    </row>
    <row r="252" spans="1:24" ht="15" customHeight="1">
      <c r="A252" s="1"/>
      <c r="B252" s="95" t="s">
        <v>255</v>
      </c>
      <c r="C252" s="10"/>
      <c r="D252" s="39" t="s">
        <v>432</v>
      </c>
      <c r="E252" s="30"/>
      <c r="F252" s="29"/>
      <c r="G252" s="29" t="s">
        <v>16</v>
      </c>
      <c r="H252" s="133"/>
      <c r="I252" s="133"/>
      <c r="J252" s="133">
        <f t="shared" si="10"/>
        <v>0</v>
      </c>
      <c r="K252" s="134"/>
      <c r="L252" s="122"/>
      <c r="M252" s="132"/>
      <c r="N252" s="212"/>
      <c r="O252" s="160"/>
      <c r="P252" s="160"/>
      <c r="Q252" s="430"/>
      <c r="R252" s="431"/>
      <c r="S252" s="431"/>
      <c r="T252" s="432"/>
      <c r="U252" s="433"/>
      <c r="V252" s="434"/>
      <c r="W252" s="434"/>
      <c r="X252" s="435"/>
    </row>
    <row r="253" spans="1:24" ht="15" customHeight="1">
      <c r="A253" s="1"/>
      <c r="B253" s="95" t="s">
        <v>469</v>
      </c>
      <c r="C253" s="10"/>
      <c r="D253" s="39" t="s">
        <v>468</v>
      </c>
      <c r="E253" s="39"/>
      <c r="F253" s="29"/>
      <c r="G253" s="29" t="s">
        <v>16</v>
      </c>
      <c r="H253" s="133"/>
      <c r="I253" s="133"/>
      <c r="J253" s="133">
        <f t="shared" si="10"/>
        <v>0</v>
      </c>
      <c r="K253" s="134"/>
      <c r="L253" s="122"/>
      <c r="M253" s="132"/>
      <c r="N253" s="212"/>
      <c r="O253" s="160"/>
      <c r="P253" s="160"/>
      <c r="Q253" s="430"/>
      <c r="R253" s="431"/>
      <c r="S253" s="431"/>
      <c r="T253" s="432"/>
      <c r="U253" s="433"/>
      <c r="V253" s="434"/>
      <c r="W253" s="434"/>
      <c r="X253" s="435"/>
    </row>
    <row r="254" spans="1:24" ht="15" customHeight="1">
      <c r="A254" s="1"/>
      <c r="B254" s="95" t="s">
        <v>135</v>
      </c>
      <c r="C254" s="36" t="s">
        <v>45</v>
      </c>
      <c r="D254" s="43"/>
      <c r="E254" s="30"/>
      <c r="F254" s="34"/>
      <c r="G254" s="34"/>
      <c r="H254" s="135"/>
      <c r="I254" s="135"/>
      <c r="J254" s="136"/>
      <c r="K254" s="134"/>
      <c r="L254" s="122"/>
      <c r="M254" s="132"/>
      <c r="N254" s="212"/>
      <c r="O254" s="160"/>
      <c r="P254" s="160"/>
      <c r="Q254" s="430"/>
      <c r="R254" s="431"/>
      <c r="S254" s="431"/>
      <c r="T254" s="432"/>
      <c r="U254" s="433"/>
      <c r="V254" s="434"/>
      <c r="W254" s="434"/>
      <c r="X254" s="435"/>
    </row>
    <row r="255" spans="1:24" ht="15" customHeight="1">
      <c r="A255" s="1"/>
      <c r="B255" s="95" t="s">
        <v>263</v>
      </c>
      <c r="C255" s="10"/>
      <c r="D255" s="39" t="s">
        <v>434</v>
      </c>
      <c r="E255" s="30"/>
      <c r="F255" s="29"/>
      <c r="G255" s="29" t="s">
        <v>16</v>
      </c>
      <c r="H255" s="133"/>
      <c r="I255" s="133"/>
      <c r="J255" s="133">
        <f>SUM(H255*I255)</f>
        <v>0</v>
      </c>
      <c r="K255" s="134"/>
      <c r="L255" s="122"/>
      <c r="M255" s="132"/>
      <c r="N255" s="212"/>
      <c r="O255" s="160"/>
      <c r="P255" s="160"/>
      <c r="Q255" s="430"/>
      <c r="R255" s="431"/>
      <c r="S255" s="431"/>
      <c r="T255" s="432"/>
      <c r="U255" s="433"/>
      <c r="V255" s="434"/>
      <c r="W255" s="434"/>
      <c r="X255" s="435"/>
    </row>
    <row r="256" spans="1:24" ht="15" customHeight="1">
      <c r="A256" s="1"/>
      <c r="B256" s="95" t="s">
        <v>264</v>
      </c>
      <c r="C256" s="10"/>
      <c r="D256" s="39" t="s">
        <v>435</v>
      </c>
      <c r="E256" s="30"/>
      <c r="F256" s="29"/>
      <c r="G256" s="29" t="s">
        <v>16</v>
      </c>
      <c r="H256" s="133"/>
      <c r="I256" s="133"/>
      <c r="J256" s="133">
        <f t="shared" si="10"/>
        <v>0</v>
      </c>
      <c r="K256" s="134"/>
      <c r="L256" s="122"/>
      <c r="M256" s="132"/>
      <c r="N256" s="212"/>
      <c r="O256" s="160"/>
      <c r="P256" s="160"/>
      <c r="Q256" s="430"/>
      <c r="R256" s="431"/>
      <c r="S256" s="431"/>
      <c r="T256" s="432"/>
      <c r="U256" s="433"/>
      <c r="V256" s="434"/>
      <c r="W256" s="434"/>
      <c r="X256" s="435"/>
    </row>
    <row r="257" spans="1:25" ht="15" customHeight="1">
      <c r="A257" s="1"/>
      <c r="B257" s="95" t="s">
        <v>265</v>
      </c>
      <c r="C257" s="10"/>
      <c r="D257" s="39" t="s">
        <v>433</v>
      </c>
      <c r="E257" s="30"/>
      <c r="F257" s="29"/>
      <c r="G257" s="29" t="s">
        <v>16</v>
      </c>
      <c r="H257" s="133"/>
      <c r="I257" s="133"/>
      <c r="J257" s="133">
        <f t="shared" si="10"/>
        <v>0</v>
      </c>
      <c r="K257" s="134"/>
      <c r="L257" s="122"/>
      <c r="M257" s="132"/>
      <c r="N257" s="212"/>
      <c r="O257" s="160"/>
      <c r="P257" s="160"/>
      <c r="Q257" s="430"/>
      <c r="R257" s="431"/>
      <c r="S257" s="431"/>
      <c r="T257" s="432"/>
      <c r="U257" s="433"/>
      <c r="V257" s="434"/>
      <c r="W257" s="434"/>
      <c r="X257" s="435"/>
    </row>
    <row r="258" spans="1:25" ht="15" customHeight="1">
      <c r="A258" s="1"/>
      <c r="B258" s="95" t="s">
        <v>266</v>
      </c>
      <c r="C258" s="10"/>
      <c r="D258" s="39" t="s">
        <v>437</v>
      </c>
      <c r="E258" s="30"/>
      <c r="F258" s="29"/>
      <c r="G258" s="29" t="s">
        <v>16</v>
      </c>
      <c r="H258" s="133"/>
      <c r="I258" s="133"/>
      <c r="J258" s="133">
        <f t="shared" si="10"/>
        <v>0</v>
      </c>
      <c r="K258" s="134"/>
      <c r="L258" s="122"/>
      <c r="M258" s="132"/>
      <c r="N258" s="212"/>
      <c r="O258" s="160"/>
      <c r="P258" s="160"/>
      <c r="Q258" s="430"/>
      <c r="R258" s="431"/>
      <c r="S258" s="431"/>
      <c r="T258" s="432"/>
      <c r="U258" s="433"/>
      <c r="V258" s="434"/>
      <c r="W258" s="434"/>
      <c r="X258" s="435"/>
    </row>
    <row r="259" spans="1:25" ht="15" customHeight="1" thickBot="1">
      <c r="A259" s="1"/>
      <c r="B259" s="95" t="s">
        <v>470</v>
      </c>
      <c r="C259" s="10"/>
      <c r="D259" s="39" t="s">
        <v>436</v>
      </c>
      <c r="E259" s="39"/>
      <c r="F259" s="29"/>
      <c r="G259" s="29" t="s">
        <v>16</v>
      </c>
      <c r="H259" s="133"/>
      <c r="I259" s="133"/>
      <c r="J259" s="133">
        <f t="shared" si="10"/>
        <v>0</v>
      </c>
      <c r="K259" s="134"/>
      <c r="L259" s="122"/>
      <c r="M259" s="132"/>
      <c r="N259" s="212"/>
      <c r="O259" s="160"/>
      <c r="P259" s="160"/>
      <c r="Q259" s="430"/>
      <c r="R259" s="431"/>
      <c r="S259" s="431"/>
      <c r="T259" s="432"/>
      <c r="U259" s="433"/>
      <c r="V259" s="434"/>
      <c r="W259" s="434"/>
      <c r="X259" s="435"/>
    </row>
    <row r="260" spans="1:25" ht="15" customHeight="1" thickBot="1">
      <c r="A260" s="1"/>
      <c r="B260" s="52" t="s">
        <v>24</v>
      </c>
      <c r="C260" s="105" t="s">
        <v>33</v>
      </c>
      <c r="D260" s="48"/>
      <c r="E260" s="48"/>
      <c r="F260" s="49" t="s">
        <v>8</v>
      </c>
      <c r="G260" s="48"/>
      <c r="H260" s="142"/>
      <c r="I260" s="142"/>
      <c r="J260" s="142"/>
      <c r="K260" s="148">
        <f>K245+K242+K229+K223+K196+K183+K176+K169+K164+K105+K99</f>
        <v>0</v>
      </c>
      <c r="L260" s="122"/>
      <c r="M260" s="148">
        <f>M245+M242+M229+M223+M196+M183+M176+M169+M164+M105+M99</f>
        <v>0</v>
      </c>
      <c r="N260" s="216"/>
      <c r="O260" s="162"/>
      <c r="P260" s="162"/>
      <c r="Q260" s="436"/>
      <c r="R260" s="437"/>
      <c r="S260" s="437"/>
      <c r="T260" s="437"/>
      <c r="U260" s="437"/>
      <c r="V260" s="437"/>
      <c r="W260" s="437"/>
      <c r="X260" s="438"/>
    </row>
    <row r="261" spans="1:25" ht="15" customHeight="1" thickBot="1">
      <c r="A261" s="6"/>
      <c r="B261" s="14"/>
      <c r="C261" s="5"/>
      <c r="D261" s="14"/>
      <c r="E261" s="14"/>
      <c r="F261" s="14"/>
      <c r="G261" s="14"/>
      <c r="H261" s="147"/>
      <c r="I261" s="147"/>
      <c r="J261" s="147"/>
      <c r="K261" s="149"/>
      <c r="L261" s="122"/>
      <c r="N261" s="213"/>
    </row>
    <row r="262" spans="1:25" ht="15" customHeight="1" thickBot="1">
      <c r="A262" s="1"/>
      <c r="B262" s="83" t="s">
        <v>34</v>
      </c>
      <c r="C262" s="86" t="s">
        <v>136</v>
      </c>
      <c r="D262" s="50"/>
      <c r="E262" s="50"/>
      <c r="F262" s="84"/>
      <c r="G262" s="51"/>
      <c r="H262" s="146"/>
      <c r="I262" s="146"/>
      <c r="J262" s="146"/>
      <c r="K262" s="146"/>
      <c r="L262" s="125"/>
      <c r="M262" s="126"/>
      <c r="N262" s="212"/>
      <c r="O262" s="160"/>
      <c r="P262" s="160"/>
      <c r="Q262" s="439"/>
      <c r="R262" s="440"/>
      <c r="S262" s="440"/>
      <c r="T262" s="440"/>
      <c r="U262" s="440"/>
      <c r="V262" s="440"/>
      <c r="W262" s="440"/>
      <c r="X262" s="441"/>
    </row>
    <row r="263" spans="1:25" ht="15" customHeight="1">
      <c r="A263" s="1"/>
      <c r="B263" s="4"/>
      <c r="C263" s="5"/>
      <c r="D263" s="14"/>
      <c r="E263" s="14"/>
      <c r="F263" s="4"/>
      <c r="G263" s="14"/>
      <c r="H263" s="147"/>
      <c r="I263" s="147"/>
      <c r="J263" s="147"/>
      <c r="K263" s="147"/>
      <c r="L263" s="122"/>
      <c r="N263" s="213"/>
    </row>
    <row r="264" spans="1:25" ht="15" customHeight="1">
      <c r="A264" s="1"/>
      <c r="B264" s="119" t="s">
        <v>37</v>
      </c>
      <c r="C264" s="239" t="s">
        <v>438</v>
      </c>
      <c r="D264" s="91"/>
      <c r="E264" s="91"/>
      <c r="F264" s="92"/>
      <c r="G264" s="92"/>
      <c r="H264" s="127"/>
      <c r="I264" s="127"/>
      <c r="J264" s="127"/>
      <c r="K264" s="128">
        <f>SUM(J265:J265)</f>
        <v>0</v>
      </c>
      <c r="L264" s="122"/>
      <c r="M264" s="129">
        <f>SUM(M265:M265)</f>
        <v>0</v>
      </c>
      <c r="N264" s="215"/>
      <c r="O264" s="161"/>
      <c r="P264" s="161"/>
      <c r="Q264" s="428"/>
      <c r="R264" s="429"/>
      <c r="S264" s="429"/>
      <c r="T264" s="429"/>
      <c r="U264" s="429"/>
      <c r="V264" s="429"/>
      <c r="W264" s="429"/>
      <c r="X264" s="429"/>
    </row>
    <row r="265" spans="1:25" ht="15" customHeight="1">
      <c r="A265" s="1"/>
      <c r="B265" s="185" t="s">
        <v>26</v>
      </c>
      <c r="C265" s="13"/>
      <c r="D265" s="74" t="s">
        <v>298</v>
      </c>
      <c r="E265" s="58"/>
      <c r="F265" s="31"/>
      <c r="G265" s="31" t="s">
        <v>16</v>
      </c>
      <c r="H265" s="130"/>
      <c r="I265" s="130"/>
      <c r="J265" s="130">
        <f>SUM(H265*I265)</f>
        <v>0</v>
      </c>
      <c r="K265" s="133"/>
      <c r="L265" s="122"/>
      <c r="M265" s="132"/>
      <c r="N265" s="212"/>
      <c r="O265" s="160"/>
      <c r="P265" s="160"/>
      <c r="Q265" s="430"/>
      <c r="R265" s="431"/>
      <c r="S265" s="431"/>
      <c r="T265" s="432"/>
      <c r="U265" s="433"/>
      <c r="V265" s="434"/>
      <c r="W265" s="434"/>
      <c r="X265" s="435"/>
    </row>
    <row r="266" spans="1:25" ht="15" customHeight="1">
      <c r="A266" s="1"/>
      <c r="B266" s="119" t="s">
        <v>38</v>
      </c>
      <c r="C266" s="94" t="s">
        <v>35</v>
      </c>
      <c r="D266" s="91"/>
      <c r="E266" s="91"/>
      <c r="F266" s="92"/>
      <c r="G266" s="92"/>
      <c r="H266" s="127"/>
      <c r="I266" s="127"/>
      <c r="J266" s="127"/>
      <c r="K266" s="150">
        <f>SUM(J267:J269)</f>
        <v>0</v>
      </c>
      <c r="L266" s="122"/>
      <c r="M266" s="129">
        <f>SUM(M267:M269)</f>
        <v>0</v>
      </c>
      <c r="N266" s="215"/>
      <c r="O266" s="161"/>
      <c r="P266" s="161"/>
      <c r="Q266" s="428"/>
      <c r="R266" s="429"/>
      <c r="S266" s="429"/>
      <c r="T266" s="429"/>
      <c r="U266" s="429"/>
      <c r="V266" s="429"/>
      <c r="W266" s="429"/>
      <c r="X266" s="429"/>
    </row>
    <row r="267" spans="1:25" ht="15" customHeight="1">
      <c r="A267" s="1"/>
      <c r="B267" s="185" t="s">
        <v>99</v>
      </c>
      <c r="C267" s="13"/>
      <c r="D267" s="46" t="s">
        <v>439</v>
      </c>
      <c r="E267" s="44"/>
      <c r="F267" s="29"/>
      <c r="G267" s="38" t="s">
        <v>11</v>
      </c>
      <c r="H267" s="133"/>
      <c r="I267" s="133"/>
      <c r="J267" s="133">
        <f>SUM(H267*I267)</f>
        <v>0</v>
      </c>
      <c r="K267" s="134"/>
      <c r="L267" s="122"/>
      <c r="M267" s="132"/>
      <c r="N267" s="212"/>
      <c r="O267" s="160"/>
      <c r="P267" s="160"/>
      <c r="Q267" s="430"/>
      <c r="R267" s="431"/>
      <c r="S267" s="431"/>
      <c r="T267" s="432"/>
      <c r="U267" s="433"/>
      <c r="V267" s="434"/>
      <c r="W267" s="434"/>
      <c r="X267" s="435"/>
    </row>
    <row r="268" spans="1:25" ht="15" customHeight="1">
      <c r="A268" s="1"/>
      <c r="B268" s="185" t="s">
        <v>39</v>
      </c>
      <c r="C268" s="13"/>
      <c r="D268" s="46" t="s">
        <v>440</v>
      </c>
      <c r="E268" s="44"/>
      <c r="F268" s="29"/>
      <c r="G268" s="38"/>
      <c r="H268" s="133"/>
      <c r="I268" s="133"/>
      <c r="J268" s="133"/>
      <c r="K268" s="134"/>
      <c r="L268" s="122"/>
      <c r="M268" s="132"/>
      <c r="N268" s="212"/>
      <c r="O268" s="160"/>
      <c r="P268" s="160"/>
      <c r="Q268" s="430"/>
      <c r="R268" s="431"/>
      <c r="S268" s="431"/>
      <c r="T268" s="432"/>
      <c r="U268" s="433"/>
      <c r="V268" s="434"/>
      <c r="W268" s="434"/>
      <c r="X268" s="435"/>
    </row>
    <row r="269" spans="1:25" ht="15" customHeight="1" thickBot="1">
      <c r="A269" s="1"/>
      <c r="B269" s="185" t="s">
        <v>100</v>
      </c>
      <c r="C269" s="13"/>
      <c r="D269" s="46" t="s">
        <v>441</v>
      </c>
      <c r="E269" s="44"/>
      <c r="F269" s="29"/>
      <c r="G269" s="38" t="s">
        <v>16</v>
      </c>
      <c r="H269" s="133"/>
      <c r="I269" s="133"/>
      <c r="J269" s="133">
        <f>SUM(H269*I269)</f>
        <v>0</v>
      </c>
      <c r="K269" s="134"/>
      <c r="L269" s="122"/>
      <c r="M269" s="132"/>
      <c r="N269" s="212"/>
      <c r="O269" s="160"/>
      <c r="P269" s="160"/>
      <c r="Q269" s="430"/>
      <c r="R269" s="431"/>
      <c r="S269" s="431"/>
      <c r="T269" s="432"/>
      <c r="U269" s="433"/>
      <c r="V269" s="434"/>
      <c r="W269" s="434"/>
      <c r="X269" s="435"/>
    </row>
    <row r="270" spans="1:25" ht="15" customHeight="1" thickBot="1">
      <c r="A270" s="1"/>
      <c r="B270" s="52" t="s">
        <v>34</v>
      </c>
      <c r="C270" s="47" t="s">
        <v>36</v>
      </c>
      <c r="D270" s="48"/>
      <c r="E270" s="48"/>
      <c r="F270" s="49" t="s">
        <v>8</v>
      </c>
      <c r="G270" s="48"/>
      <c r="H270" s="142"/>
      <c r="I270" s="142"/>
      <c r="J270" s="142"/>
      <c r="K270" s="144">
        <f>K266+K264</f>
        <v>0</v>
      </c>
      <c r="L270" s="122"/>
      <c r="M270" s="144">
        <f>M266+M264</f>
        <v>0</v>
      </c>
      <c r="N270" s="215"/>
      <c r="O270" s="161"/>
      <c r="P270" s="161"/>
      <c r="Q270" s="436"/>
      <c r="R270" s="437"/>
      <c r="S270" s="437"/>
      <c r="T270" s="437"/>
      <c r="U270" s="437"/>
      <c r="V270" s="437"/>
      <c r="W270" s="437"/>
      <c r="X270" s="438"/>
    </row>
    <row r="271" spans="1:25" s="182" customFormat="1" ht="15" customHeight="1" thickBot="1">
      <c r="A271" s="176"/>
      <c r="B271" s="177"/>
      <c r="C271" s="178"/>
      <c r="D271" s="179"/>
      <c r="E271" s="179"/>
      <c r="F271" s="177"/>
      <c r="G271" s="179"/>
      <c r="H271" s="180"/>
      <c r="I271" s="180"/>
      <c r="J271" s="180"/>
      <c r="K271" s="162"/>
      <c r="L271" s="181"/>
      <c r="M271" s="161"/>
      <c r="N271" s="215"/>
      <c r="O271" s="161"/>
      <c r="P271" s="161"/>
      <c r="Q271" s="24"/>
      <c r="R271" s="24"/>
      <c r="S271" s="24"/>
      <c r="T271" s="24"/>
      <c r="U271" s="24"/>
      <c r="V271" s="24"/>
      <c r="W271" s="24"/>
      <c r="X271" s="24"/>
      <c r="Y271" s="284"/>
    </row>
    <row r="272" spans="1:25" s="182" customFormat="1" ht="15" customHeight="1" thickBot="1">
      <c r="A272" s="176"/>
      <c r="B272" s="83" t="s">
        <v>123</v>
      </c>
      <c r="C272" s="86" t="s">
        <v>124</v>
      </c>
      <c r="D272" s="50"/>
      <c r="E272" s="50"/>
      <c r="F272" s="84"/>
      <c r="G272" s="51"/>
      <c r="H272" s="146"/>
      <c r="I272" s="146"/>
      <c r="J272" s="146"/>
      <c r="K272" s="146"/>
      <c r="L272" s="125"/>
      <c r="M272" s="126"/>
      <c r="N272" s="212"/>
      <c r="O272" s="160"/>
      <c r="P272" s="160"/>
      <c r="Q272" s="439"/>
      <c r="R272" s="440"/>
      <c r="S272" s="440"/>
      <c r="T272" s="440"/>
      <c r="U272" s="440"/>
      <c r="V272" s="440"/>
      <c r="W272" s="440"/>
      <c r="X272" s="441"/>
      <c r="Y272" s="284"/>
    </row>
    <row r="273" spans="1:25" s="182" customFormat="1" ht="15" customHeight="1">
      <c r="A273" s="176"/>
      <c r="B273" s="177"/>
      <c r="C273" s="178"/>
      <c r="D273" s="179"/>
      <c r="E273" s="179"/>
      <c r="F273" s="177"/>
      <c r="G273" s="179"/>
      <c r="H273" s="180"/>
      <c r="I273" s="180"/>
      <c r="J273" s="180"/>
      <c r="K273" s="162"/>
      <c r="L273" s="181"/>
      <c r="M273" s="161"/>
      <c r="N273" s="215"/>
      <c r="O273" s="161"/>
      <c r="P273" s="161"/>
      <c r="Q273" s="284"/>
      <c r="R273" s="284"/>
      <c r="S273" s="284"/>
      <c r="T273" s="284"/>
      <c r="U273" s="284"/>
      <c r="V273" s="284"/>
      <c r="W273" s="284"/>
      <c r="X273" s="284"/>
      <c r="Y273" s="284"/>
    </row>
    <row r="274" spans="1:25" ht="15" customHeight="1">
      <c r="A274" s="1"/>
      <c r="B274" s="89" t="s">
        <v>37</v>
      </c>
      <c r="C274" s="63"/>
      <c r="D274" s="46"/>
      <c r="E274" s="59"/>
      <c r="F274" s="70"/>
      <c r="G274" s="29"/>
      <c r="H274" s="133"/>
      <c r="I274" s="133"/>
      <c r="J274" s="133">
        <f>SUM(H274*I274)</f>
        <v>0</v>
      </c>
      <c r="K274" s="131"/>
      <c r="L274" s="122"/>
      <c r="M274" s="132"/>
      <c r="N274" s="212"/>
      <c r="O274" s="160"/>
      <c r="P274" s="160"/>
      <c r="Q274" s="430"/>
      <c r="R274" s="431"/>
      <c r="S274" s="431"/>
      <c r="T274" s="432"/>
      <c r="U274" s="433"/>
      <c r="V274" s="434"/>
      <c r="W274" s="434"/>
      <c r="X274" s="435"/>
    </row>
    <row r="275" spans="1:25" ht="15" customHeight="1">
      <c r="A275" s="1"/>
      <c r="B275" s="89" t="s">
        <v>26</v>
      </c>
      <c r="C275" s="13"/>
      <c r="D275" s="46"/>
      <c r="E275" s="59"/>
      <c r="F275" s="70"/>
      <c r="G275" s="29"/>
      <c r="H275" s="133"/>
      <c r="I275" s="133"/>
      <c r="J275" s="133">
        <f>SUM(H275*I275)</f>
        <v>0</v>
      </c>
      <c r="K275" s="134"/>
      <c r="L275" s="122"/>
      <c r="M275" s="132"/>
      <c r="N275" s="212"/>
      <c r="O275" s="160"/>
      <c r="P275" s="160"/>
      <c r="Q275" s="430"/>
      <c r="R275" s="431"/>
      <c r="S275" s="431"/>
      <c r="T275" s="432"/>
      <c r="U275" s="433"/>
      <c r="V275" s="434"/>
      <c r="W275" s="434"/>
      <c r="X275" s="435"/>
    </row>
    <row r="276" spans="1:25" ht="15" customHeight="1">
      <c r="A276" s="1"/>
      <c r="B276" s="89" t="s">
        <v>27</v>
      </c>
      <c r="C276" s="13"/>
      <c r="D276" s="43"/>
      <c r="E276" s="44"/>
      <c r="F276" s="70"/>
      <c r="G276" s="29"/>
      <c r="H276" s="133"/>
      <c r="I276" s="133"/>
      <c r="J276" s="133">
        <f>SUM(H276*I276)</f>
        <v>0</v>
      </c>
      <c r="K276" s="134"/>
      <c r="L276" s="122"/>
      <c r="M276" s="132"/>
      <c r="N276" s="212"/>
      <c r="O276" s="160"/>
      <c r="P276" s="160"/>
      <c r="Q276" s="430"/>
      <c r="R276" s="431"/>
      <c r="S276" s="431"/>
      <c r="T276" s="432"/>
      <c r="U276" s="433"/>
      <c r="V276" s="434"/>
      <c r="W276" s="434"/>
      <c r="X276" s="435"/>
    </row>
    <row r="277" spans="1:25" ht="15" customHeight="1" thickBot="1">
      <c r="A277" s="1"/>
      <c r="B277" s="106"/>
      <c r="C277" s="13"/>
      <c r="D277" s="71"/>
      <c r="E277" s="72"/>
      <c r="F277" s="8"/>
      <c r="G277" s="8"/>
      <c r="H277" s="134"/>
      <c r="I277" s="134"/>
      <c r="J277" s="134"/>
      <c r="K277" s="134"/>
      <c r="L277" s="122"/>
      <c r="M277" s="141"/>
      <c r="N277" s="212"/>
      <c r="O277" s="160"/>
      <c r="P277" s="160"/>
      <c r="Q277" s="430"/>
      <c r="R277" s="431"/>
      <c r="S277" s="431"/>
      <c r="T277" s="432"/>
      <c r="U277" s="433"/>
      <c r="V277" s="434"/>
      <c r="W277" s="434"/>
      <c r="X277" s="435"/>
    </row>
    <row r="278" spans="1:25" ht="15" customHeight="1" thickBot="1">
      <c r="A278" s="1"/>
      <c r="B278" s="52" t="s">
        <v>123</v>
      </c>
      <c r="C278" s="47" t="s">
        <v>125</v>
      </c>
      <c r="D278" s="48"/>
      <c r="E278" s="48"/>
      <c r="F278" s="49" t="s">
        <v>8</v>
      </c>
      <c r="G278" s="48"/>
      <c r="H278" s="142"/>
      <c r="I278" s="142"/>
      <c r="J278" s="142"/>
      <c r="K278" s="143">
        <f>SUM(J274:J277)</f>
        <v>0</v>
      </c>
      <c r="L278" s="122"/>
      <c r="M278" s="144">
        <f>SUM(M274:M277)</f>
        <v>0</v>
      </c>
      <c r="N278" s="215"/>
      <c r="O278" s="161"/>
      <c r="P278" s="161"/>
      <c r="Q278" s="436"/>
      <c r="R278" s="437"/>
      <c r="S278" s="437"/>
      <c r="T278" s="437"/>
      <c r="U278" s="437"/>
      <c r="V278" s="437"/>
      <c r="W278" s="437"/>
      <c r="X278" s="438"/>
    </row>
    <row r="279" spans="1:25" ht="16.5" customHeight="1" thickBot="1">
      <c r="A279" s="1"/>
      <c r="B279" s="14"/>
      <c r="C279" s="19"/>
      <c r="D279" s="14"/>
      <c r="E279" s="14"/>
      <c r="F279" s="4"/>
      <c r="G279" s="14"/>
      <c r="H279" s="147"/>
      <c r="I279" s="147"/>
      <c r="J279" s="147"/>
      <c r="K279" s="149"/>
      <c r="L279" s="122"/>
      <c r="M279" s="151"/>
      <c r="N279" s="212"/>
      <c r="O279" s="160"/>
      <c r="P279" s="160"/>
    </row>
    <row r="280" spans="1:25" ht="15" customHeight="1" thickBot="1">
      <c r="A280" s="1"/>
      <c r="B280" s="78" t="s">
        <v>40</v>
      </c>
      <c r="C280" s="79" t="s">
        <v>127</v>
      </c>
      <c r="D280" s="80"/>
      <c r="E280" s="80"/>
      <c r="F280" s="81">
        <v>1</v>
      </c>
      <c r="G280" s="82"/>
      <c r="H280" s="152"/>
      <c r="I280" s="152"/>
      <c r="J280" s="152"/>
      <c r="K280" s="153">
        <f>SUM(K95+K260+K270+K278)</f>
        <v>0</v>
      </c>
      <c r="L280" s="122"/>
      <c r="M280" s="154">
        <f>SUM(M95+M260+M270+M278)</f>
        <v>0</v>
      </c>
      <c r="N280" s="217"/>
      <c r="O280" s="163"/>
      <c r="P280" s="173" t="s">
        <v>148</v>
      </c>
      <c r="Q280" s="442"/>
      <c r="R280" s="443"/>
      <c r="S280" s="443"/>
      <c r="T280" s="443"/>
      <c r="U280" s="443"/>
      <c r="V280" s="443"/>
      <c r="W280" s="443"/>
      <c r="X280" s="444"/>
    </row>
    <row r="281" spans="1:25" ht="15" customHeight="1">
      <c r="A281" s="1"/>
      <c r="B281" s="20"/>
      <c r="C281" s="21"/>
      <c r="D281" s="22"/>
      <c r="E281" s="22"/>
      <c r="F281" s="23"/>
      <c r="G281" s="20"/>
      <c r="H281" s="155"/>
      <c r="I281" s="155"/>
      <c r="J281" s="155"/>
      <c r="K281" s="155"/>
      <c r="L281" s="122"/>
      <c r="N281" s="213"/>
    </row>
    <row r="282" spans="1:25" ht="15" customHeight="1">
      <c r="A282" s="1"/>
      <c r="B282" s="190"/>
      <c r="C282" s="191"/>
      <c r="D282" s="192"/>
      <c r="E282" s="192"/>
      <c r="F282" s="193"/>
      <c r="G282" s="194"/>
      <c r="H282" s="195"/>
      <c r="I282" s="195"/>
      <c r="J282" s="196" t="s">
        <v>122</v>
      </c>
      <c r="K282" s="197">
        <f>+K280*0.22</f>
        <v>0</v>
      </c>
      <c r="L282" s="122"/>
      <c r="N282" s="213"/>
      <c r="P282" s="281" t="s">
        <v>149</v>
      </c>
    </row>
    <row r="283" spans="1:25" ht="15" customHeight="1" thickBot="1">
      <c r="A283" s="1"/>
      <c r="B283" s="20"/>
      <c r="C283" s="21"/>
      <c r="D283" s="22"/>
      <c r="E283" s="22"/>
      <c r="F283" s="23"/>
      <c r="G283" s="20"/>
      <c r="H283" s="155"/>
      <c r="I283" s="155"/>
      <c r="J283" s="174"/>
      <c r="K283" s="155"/>
      <c r="L283" s="122"/>
      <c r="N283" s="213"/>
      <c r="P283" s="174"/>
    </row>
    <row r="284" spans="1:25" ht="15" customHeight="1" thickBot="1">
      <c r="A284" s="1"/>
      <c r="B284" s="198" t="s">
        <v>146</v>
      </c>
      <c r="C284" s="199" t="s">
        <v>147</v>
      </c>
      <c r="D284" s="200"/>
      <c r="E284" s="200"/>
      <c r="F284" s="201"/>
      <c r="G284" s="202"/>
      <c r="H284" s="203"/>
      <c r="I284" s="203"/>
      <c r="J284" s="204"/>
      <c r="K284" s="205">
        <f>+K280+K282</f>
        <v>0</v>
      </c>
      <c r="L284" s="122"/>
      <c r="N284" s="213"/>
      <c r="P284" s="282" t="s">
        <v>150</v>
      </c>
      <c r="Q284" s="380" t="s">
        <v>128</v>
      </c>
      <c r="R284" s="384" t="s">
        <v>488</v>
      </c>
      <c r="S284" s="384"/>
      <c r="T284" s="384"/>
      <c r="U284" s="384"/>
      <c r="V284" s="384"/>
      <c r="W284" s="384"/>
      <c r="X284" s="384"/>
    </row>
    <row r="285" spans="1:25" ht="15" customHeight="1">
      <c r="A285" s="1"/>
      <c r="B285" s="20"/>
      <c r="C285" s="21"/>
      <c r="D285" s="22"/>
      <c r="E285" s="22"/>
      <c r="F285" s="23"/>
      <c r="G285" s="20"/>
      <c r="H285" s="155"/>
      <c r="I285" s="155"/>
      <c r="J285" s="155"/>
      <c r="K285" s="155"/>
      <c r="L285" s="122"/>
      <c r="P285" s="174"/>
      <c r="R285" s="384" t="s">
        <v>487</v>
      </c>
      <c r="S285" s="384"/>
      <c r="T285" s="384"/>
      <c r="U285" s="384"/>
      <c r="V285" s="384"/>
      <c r="W285" s="384"/>
      <c r="X285" s="384"/>
    </row>
    <row r="286" spans="1:25" ht="15" customHeight="1">
      <c r="A286" s="1"/>
      <c r="B286" s="20"/>
      <c r="C286" s="21"/>
      <c r="D286" s="22"/>
      <c r="E286" s="22"/>
      <c r="F286" s="23"/>
      <c r="G286" s="20"/>
      <c r="H286" s="155"/>
      <c r="I286" s="155"/>
      <c r="J286" s="155"/>
      <c r="K286" s="155"/>
      <c r="L286" s="122"/>
      <c r="Q286" s="283"/>
    </row>
    <row r="287" spans="1:25" ht="15" customHeight="1">
      <c r="A287" s="15"/>
      <c r="B287" s="20" t="s">
        <v>128</v>
      </c>
      <c r="C287" s="186" t="s">
        <v>141</v>
      </c>
      <c r="D287" s="22"/>
      <c r="E287" s="22"/>
      <c r="F287" s="23"/>
      <c r="G287" s="20"/>
      <c r="H287" s="155"/>
      <c r="I287" s="155"/>
      <c r="J287" s="155"/>
      <c r="K287" s="155"/>
      <c r="L287" s="122"/>
    </row>
    <row r="288" spans="1:25" ht="15" customHeight="1">
      <c r="A288" s="1"/>
      <c r="B288" s="155"/>
      <c r="C288" s="187" t="s">
        <v>142</v>
      </c>
      <c r="D288" s="16"/>
      <c r="F288" s="122"/>
      <c r="G288" s="121"/>
      <c r="H288" s="159"/>
      <c r="O288"/>
      <c r="P288"/>
    </row>
    <row r="289" spans="1:16" ht="15" customHeight="1">
      <c r="A289" s="6"/>
      <c r="B289" s="147"/>
      <c r="C289" s="188" t="s">
        <v>143</v>
      </c>
      <c r="D289" s="147"/>
      <c r="E289" s="149"/>
      <c r="F289" s="122"/>
      <c r="G289" s="121"/>
      <c r="H289" s="159"/>
      <c r="O289" s="121"/>
      <c r="P289" s="121"/>
    </row>
    <row r="290" spans="1:16" ht="15" customHeight="1">
      <c r="A290" s="6"/>
      <c r="B290" s="147"/>
      <c r="C290" s="147"/>
      <c r="D290" s="147"/>
      <c r="E290" s="147"/>
      <c r="F290" s="122"/>
      <c r="G290" s="121"/>
      <c r="H290" s="159"/>
      <c r="O290" s="121"/>
      <c r="P290" s="121"/>
    </row>
    <row r="291" spans="1:16" ht="15" customHeight="1">
      <c r="A291" s="6"/>
      <c r="B291" s="147"/>
      <c r="C291" s="147"/>
      <c r="D291" s="147"/>
      <c r="E291" s="147"/>
      <c r="F291" s="147"/>
      <c r="G291" s="121"/>
      <c r="H291" s="159"/>
      <c r="O291" s="121"/>
      <c r="P291" s="121"/>
    </row>
    <row r="292" spans="1:16" ht="15" customHeight="1">
      <c r="B292" s="156"/>
      <c r="C292" s="156"/>
      <c r="D292" s="156"/>
      <c r="E292" s="156"/>
      <c r="F292" s="156"/>
      <c r="G292" s="121"/>
      <c r="H292" s="159"/>
      <c r="O292" s="121"/>
      <c r="P292" s="121"/>
    </row>
    <row r="293" spans="1:16" ht="15" customHeight="1">
      <c r="A293" s="27"/>
      <c r="B293" s="147"/>
      <c r="C293" s="147"/>
      <c r="D293" s="147"/>
      <c r="E293" s="147"/>
      <c r="F293" s="147"/>
      <c r="G293" s="121"/>
      <c r="H293" s="159"/>
      <c r="O293" s="121"/>
      <c r="P293" s="121"/>
    </row>
    <row r="294" spans="1:16">
      <c r="B294" s="145"/>
      <c r="C294" s="145"/>
      <c r="D294" s="145"/>
      <c r="E294" s="145"/>
      <c r="F294" s="145"/>
      <c r="G294" s="121"/>
      <c r="H294" s="159"/>
      <c r="O294" s="121"/>
      <c r="P294" s="121"/>
    </row>
    <row r="295" spans="1:16">
      <c r="B295" s="145"/>
      <c r="C295" s="145"/>
      <c r="D295" s="145"/>
      <c r="E295" s="145"/>
      <c r="F295" s="145"/>
      <c r="G295" s="121"/>
      <c r="H295" s="159"/>
      <c r="O295" s="121"/>
      <c r="P295" s="121"/>
    </row>
    <row r="296" spans="1:16">
      <c r="B296" s="145"/>
      <c r="C296" s="145"/>
      <c r="D296" s="145"/>
      <c r="E296" s="145"/>
      <c r="F296" s="145"/>
      <c r="G296" s="121"/>
      <c r="H296" s="159"/>
      <c r="O296" s="121"/>
      <c r="P296" s="121"/>
    </row>
    <row r="297" spans="1:16">
      <c r="C297" s="16"/>
      <c r="F297" s="17"/>
    </row>
    <row r="298" spans="1:16">
      <c r="F298" s="17"/>
    </row>
    <row r="299" spans="1:16">
      <c r="C299" s="16"/>
      <c r="F299" s="17"/>
    </row>
  </sheetData>
  <mergeCells count="469">
    <mergeCell ref="Q276:T276"/>
    <mergeCell ref="U276:X276"/>
    <mergeCell ref="Q277:T277"/>
    <mergeCell ref="U277:X277"/>
    <mergeCell ref="Q274:T274"/>
    <mergeCell ref="U274:X274"/>
    <mergeCell ref="Q272:X272"/>
    <mergeCell ref="Q270:X270"/>
    <mergeCell ref="Q275:T275"/>
    <mergeCell ref="U275:X275"/>
    <mergeCell ref="Q260:X260"/>
    <mergeCell ref="Q262:X262"/>
    <mergeCell ref="Q268:T268"/>
    <mergeCell ref="U268:X268"/>
    <mergeCell ref="Q269:T269"/>
    <mergeCell ref="U269:X269"/>
    <mergeCell ref="Q265:T265"/>
    <mergeCell ref="U265:X265"/>
    <mergeCell ref="Q267:T267"/>
    <mergeCell ref="U267:X267"/>
    <mergeCell ref="Q264:X264"/>
    <mergeCell ref="Q266:X266"/>
    <mergeCell ref="Q257:T257"/>
    <mergeCell ref="U257:X257"/>
    <mergeCell ref="Q258:T258"/>
    <mergeCell ref="U258:X258"/>
    <mergeCell ref="Q259:T259"/>
    <mergeCell ref="U259:X259"/>
    <mergeCell ref="Q254:T254"/>
    <mergeCell ref="U254:X254"/>
    <mergeCell ref="Q255:T255"/>
    <mergeCell ref="U255:X255"/>
    <mergeCell ref="Q256:T256"/>
    <mergeCell ref="U256:X256"/>
    <mergeCell ref="Q251:T251"/>
    <mergeCell ref="U251:X251"/>
    <mergeCell ref="Q252:T252"/>
    <mergeCell ref="U252:X252"/>
    <mergeCell ref="Q253:T253"/>
    <mergeCell ref="U253:X253"/>
    <mergeCell ref="Q246:T246"/>
    <mergeCell ref="U246:X246"/>
    <mergeCell ref="Q247:T247"/>
    <mergeCell ref="U247:X247"/>
    <mergeCell ref="Q250:T250"/>
    <mergeCell ref="U250:X250"/>
    <mergeCell ref="Q241:T241"/>
    <mergeCell ref="U241:X241"/>
    <mergeCell ref="Q243:T243"/>
    <mergeCell ref="U243:X243"/>
    <mergeCell ref="Q244:T244"/>
    <mergeCell ref="U244:X244"/>
    <mergeCell ref="Q238:T238"/>
    <mergeCell ref="U238:X238"/>
    <mergeCell ref="Q239:T239"/>
    <mergeCell ref="U239:X239"/>
    <mergeCell ref="Q240:T240"/>
    <mergeCell ref="U240:X240"/>
    <mergeCell ref="Q235:T235"/>
    <mergeCell ref="U235:X235"/>
    <mergeCell ref="Q236:T236"/>
    <mergeCell ref="U236:X236"/>
    <mergeCell ref="Q237:T237"/>
    <mergeCell ref="U237:X237"/>
    <mergeCell ref="Q232:T232"/>
    <mergeCell ref="U232:X232"/>
    <mergeCell ref="Q233:T233"/>
    <mergeCell ref="U233:X233"/>
    <mergeCell ref="Q234:T234"/>
    <mergeCell ref="U234:X234"/>
    <mergeCell ref="Q228:T228"/>
    <mergeCell ref="U228:X228"/>
    <mergeCell ref="Q230:T230"/>
    <mergeCell ref="U230:X230"/>
    <mergeCell ref="Q231:T231"/>
    <mergeCell ref="U231:X231"/>
    <mergeCell ref="Q225:T225"/>
    <mergeCell ref="U225:X225"/>
    <mergeCell ref="Q226:T226"/>
    <mergeCell ref="U226:X226"/>
    <mergeCell ref="Q227:T227"/>
    <mergeCell ref="U227:X227"/>
    <mergeCell ref="Q221:T221"/>
    <mergeCell ref="U221:X221"/>
    <mergeCell ref="Q222:T222"/>
    <mergeCell ref="U222:X222"/>
    <mergeCell ref="Q224:T224"/>
    <mergeCell ref="U224:X224"/>
    <mergeCell ref="Q218:T218"/>
    <mergeCell ref="U218:X218"/>
    <mergeCell ref="Q219:T219"/>
    <mergeCell ref="U219:X219"/>
    <mergeCell ref="Q220:T220"/>
    <mergeCell ref="U220:X220"/>
    <mergeCell ref="Q215:T215"/>
    <mergeCell ref="U215:X215"/>
    <mergeCell ref="Q216:T216"/>
    <mergeCell ref="U216:X216"/>
    <mergeCell ref="Q217:T217"/>
    <mergeCell ref="U217:X217"/>
    <mergeCell ref="Q212:T212"/>
    <mergeCell ref="U212:X212"/>
    <mergeCell ref="Q213:T213"/>
    <mergeCell ref="U213:X213"/>
    <mergeCell ref="Q214:T214"/>
    <mergeCell ref="U214:X214"/>
    <mergeCell ref="Q209:T209"/>
    <mergeCell ref="U209:X209"/>
    <mergeCell ref="Q210:T210"/>
    <mergeCell ref="U210:X210"/>
    <mergeCell ref="Q211:T211"/>
    <mergeCell ref="U211:X211"/>
    <mergeCell ref="Q206:T206"/>
    <mergeCell ref="U206:X206"/>
    <mergeCell ref="Q207:T207"/>
    <mergeCell ref="U207:X207"/>
    <mergeCell ref="Q208:T208"/>
    <mergeCell ref="U208:X208"/>
    <mergeCell ref="Q203:T203"/>
    <mergeCell ref="U203:X203"/>
    <mergeCell ref="Q204:T204"/>
    <mergeCell ref="U204:X204"/>
    <mergeCell ref="Q205:T205"/>
    <mergeCell ref="U205:X205"/>
    <mergeCell ref="Q200:T200"/>
    <mergeCell ref="U200:X200"/>
    <mergeCell ref="Q201:T201"/>
    <mergeCell ref="U201:X201"/>
    <mergeCell ref="Q202:T202"/>
    <mergeCell ref="U202:X202"/>
    <mergeCell ref="Q197:T197"/>
    <mergeCell ref="U197:X197"/>
    <mergeCell ref="Q198:T198"/>
    <mergeCell ref="U198:X198"/>
    <mergeCell ref="Q199:T199"/>
    <mergeCell ref="U199:X199"/>
    <mergeCell ref="Q193:T193"/>
    <mergeCell ref="U193:X193"/>
    <mergeCell ref="Q194:T194"/>
    <mergeCell ref="U194:X194"/>
    <mergeCell ref="Q195:T195"/>
    <mergeCell ref="U195:X195"/>
    <mergeCell ref="Q190:T190"/>
    <mergeCell ref="U190:X190"/>
    <mergeCell ref="Q191:T191"/>
    <mergeCell ref="U191:X191"/>
    <mergeCell ref="Q192:T192"/>
    <mergeCell ref="U192:X192"/>
    <mergeCell ref="Q187:T187"/>
    <mergeCell ref="U187:X187"/>
    <mergeCell ref="Q188:T188"/>
    <mergeCell ref="U188:X188"/>
    <mergeCell ref="Q189:T189"/>
    <mergeCell ref="U189:X189"/>
    <mergeCell ref="Q184:T184"/>
    <mergeCell ref="U184:X184"/>
    <mergeCell ref="Q185:T185"/>
    <mergeCell ref="U185:X185"/>
    <mergeCell ref="Q186:T186"/>
    <mergeCell ref="U186:X186"/>
    <mergeCell ref="Q180:T180"/>
    <mergeCell ref="U180:X180"/>
    <mergeCell ref="Q181:T181"/>
    <mergeCell ref="U181:X181"/>
    <mergeCell ref="Q182:T182"/>
    <mergeCell ref="U182:X182"/>
    <mergeCell ref="Q174:T174"/>
    <mergeCell ref="U174:X174"/>
    <mergeCell ref="Q175:T175"/>
    <mergeCell ref="U175:X175"/>
    <mergeCell ref="Q179:T179"/>
    <mergeCell ref="U179:X179"/>
    <mergeCell ref="Q171:T171"/>
    <mergeCell ref="U171:X171"/>
    <mergeCell ref="Q172:T172"/>
    <mergeCell ref="U172:X172"/>
    <mergeCell ref="Q173:T173"/>
    <mergeCell ref="U173:X173"/>
    <mergeCell ref="Q167:T167"/>
    <mergeCell ref="U167:X167"/>
    <mergeCell ref="Q168:T168"/>
    <mergeCell ref="U168:X168"/>
    <mergeCell ref="Q170:T170"/>
    <mergeCell ref="U170:X170"/>
    <mergeCell ref="Q163:T163"/>
    <mergeCell ref="U163:X163"/>
    <mergeCell ref="Q165:T165"/>
    <mergeCell ref="U165:X165"/>
    <mergeCell ref="Q166:T166"/>
    <mergeCell ref="U166:X166"/>
    <mergeCell ref="Q160:T160"/>
    <mergeCell ref="U160:X160"/>
    <mergeCell ref="Q161:T161"/>
    <mergeCell ref="U161:X161"/>
    <mergeCell ref="Q162:T162"/>
    <mergeCell ref="U162:X162"/>
    <mergeCell ref="Q157:T157"/>
    <mergeCell ref="U157:X157"/>
    <mergeCell ref="Q158:T158"/>
    <mergeCell ref="U158:X158"/>
    <mergeCell ref="Q159:T159"/>
    <mergeCell ref="U159:X159"/>
    <mergeCell ref="Q154:T154"/>
    <mergeCell ref="U154:X154"/>
    <mergeCell ref="Q155:T155"/>
    <mergeCell ref="U155:X155"/>
    <mergeCell ref="Q156:T156"/>
    <mergeCell ref="U156:X156"/>
    <mergeCell ref="Q151:T151"/>
    <mergeCell ref="U151:X151"/>
    <mergeCell ref="Q152:T152"/>
    <mergeCell ref="U152:X152"/>
    <mergeCell ref="Q153:T153"/>
    <mergeCell ref="U153:X153"/>
    <mergeCell ref="Q148:T148"/>
    <mergeCell ref="U148:X148"/>
    <mergeCell ref="Q149:T149"/>
    <mergeCell ref="U149:X149"/>
    <mergeCell ref="Q150:T150"/>
    <mergeCell ref="U150:X150"/>
    <mergeCell ref="Q145:T145"/>
    <mergeCell ref="U145:X145"/>
    <mergeCell ref="Q146:T146"/>
    <mergeCell ref="U146:X146"/>
    <mergeCell ref="Q147:T147"/>
    <mergeCell ref="U147:X147"/>
    <mergeCell ref="Q142:T142"/>
    <mergeCell ref="U142:X142"/>
    <mergeCell ref="Q143:T143"/>
    <mergeCell ref="U143:X143"/>
    <mergeCell ref="Q144:T144"/>
    <mergeCell ref="U144:X144"/>
    <mergeCell ref="Q139:T139"/>
    <mergeCell ref="U139:X139"/>
    <mergeCell ref="Q140:T140"/>
    <mergeCell ref="U140:X140"/>
    <mergeCell ref="Q141:T141"/>
    <mergeCell ref="U141:X141"/>
    <mergeCell ref="Q136:T136"/>
    <mergeCell ref="U136:X136"/>
    <mergeCell ref="Q137:T137"/>
    <mergeCell ref="U137:X137"/>
    <mergeCell ref="Q138:T138"/>
    <mergeCell ref="U138:X138"/>
    <mergeCell ref="Q133:T133"/>
    <mergeCell ref="U133:X133"/>
    <mergeCell ref="Q134:T134"/>
    <mergeCell ref="U134:X134"/>
    <mergeCell ref="Q135:T135"/>
    <mergeCell ref="U135:X135"/>
    <mergeCell ref="Q130:T130"/>
    <mergeCell ref="U130:X130"/>
    <mergeCell ref="Q131:T131"/>
    <mergeCell ref="U131:X131"/>
    <mergeCell ref="Q132:T132"/>
    <mergeCell ref="U132:X132"/>
    <mergeCell ref="Q127:T127"/>
    <mergeCell ref="U127:X127"/>
    <mergeCell ref="Q128:T128"/>
    <mergeCell ref="U128:X128"/>
    <mergeCell ref="Q129:T129"/>
    <mergeCell ref="U129:X129"/>
    <mergeCell ref="Q124:T124"/>
    <mergeCell ref="U124:X124"/>
    <mergeCell ref="Q125:T125"/>
    <mergeCell ref="U125:X125"/>
    <mergeCell ref="Q126:T126"/>
    <mergeCell ref="U126:X126"/>
    <mergeCell ref="Q121:T121"/>
    <mergeCell ref="U121:X121"/>
    <mergeCell ref="Q122:T122"/>
    <mergeCell ref="U122:X122"/>
    <mergeCell ref="Q123:T123"/>
    <mergeCell ref="U123:X123"/>
    <mergeCell ref="Q118:T118"/>
    <mergeCell ref="U118:X118"/>
    <mergeCell ref="Q119:T119"/>
    <mergeCell ref="U119:X119"/>
    <mergeCell ref="Q120:T120"/>
    <mergeCell ref="U120:X120"/>
    <mergeCell ref="Q115:T115"/>
    <mergeCell ref="U115:X115"/>
    <mergeCell ref="Q116:T116"/>
    <mergeCell ref="U116:X116"/>
    <mergeCell ref="Q117:T117"/>
    <mergeCell ref="U117:X117"/>
    <mergeCell ref="Q112:T112"/>
    <mergeCell ref="U112:X112"/>
    <mergeCell ref="Q113:T113"/>
    <mergeCell ref="U113:X113"/>
    <mergeCell ref="Q114:T114"/>
    <mergeCell ref="U114:X114"/>
    <mergeCell ref="Q109:T109"/>
    <mergeCell ref="U109:X109"/>
    <mergeCell ref="Q110:T110"/>
    <mergeCell ref="U110:X110"/>
    <mergeCell ref="Q111:T111"/>
    <mergeCell ref="U111:X111"/>
    <mergeCell ref="Q106:T106"/>
    <mergeCell ref="U106:X106"/>
    <mergeCell ref="Q107:T107"/>
    <mergeCell ref="U107:X107"/>
    <mergeCell ref="Q108:T108"/>
    <mergeCell ref="U108:X108"/>
    <mergeCell ref="Q100:T100"/>
    <mergeCell ref="U100:X100"/>
    <mergeCell ref="Q101:T101"/>
    <mergeCell ref="U101:X101"/>
    <mergeCell ref="Q104:T104"/>
    <mergeCell ref="U104:X104"/>
    <mergeCell ref="Q91:T91"/>
    <mergeCell ref="U91:X91"/>
    <mergeCell ref="Q93:T93"/>
    <mergeCell ref="U93:X93"/>
    <mergeCell ref="Q94:T94"/>
    <mergeCell ref="U94:X94"/>
    <mergeCell ref="Q88:T88"/>
    <mergeCell ref="U88:X88"/>
    <mergeCell ref="Q89:T89"/>
    <mergeCell ref="U89:X89"/>
    <mergeCell ref="Q90:T90"/>
    <mergeCell ref="U90:X90"/>
    <mergeCell ref="Q84:T84"/>
    <mergeCell ref="U84:X84"/>
    <mergeCell ref="Q85:T85"/>
    <mergeCell ref="U85:X85"/>
    <mergeCell ref="Q87:T87"/>
    <mergeCell ref="U87:X87"/>
    <mergeCell ref="Q79:T79"/>
    <mergeCell ref="U79:X79"/>
    <mergeCell ref="Q81:T81"/>
    <mergeCell ref="U81:X81"/>
    <mergeCell ref="Q82:T82"/>
    <mergeCell ref="U82:X82"/>
    <mergeCell ref="Q76:T76"/>
    <mergeCell ref="U76:X76"/>
    <mergeCell ref="Q77:T77"/>
    <mergeCell ref="U77:X77"/>
    <mergeCell ref="Q78:T78"/>
    <mergeCell ref="U78:X78"/>
    <mergeCell ref="Q73:T73"/>
    <mergeCell ref="U73:X73"/>
    <mergeCell ref="Q74:T74"/>
    <mergeCell ref="U74:X74"/>
    <mergeCell ref="Q75:T75"/>
    <mergeCell ref="U75:X75"/>
    <mergeCell ref="Q70:T70"/>
    <mergeCell ref="U70:X70"/>
    <mergeCell ref="Q71:T71"/>
    <mergeCell ref="U71:X71"/>
    <mergeCell ref="Q72:T72"/>
    <mergeCell ref="U72:X72"/>
    <mergeCell ref="Q64:T64"/>
    <mergeCell ref="U64:X64"/>
    <mergeCell ref="Q66:T66"/>
    <mergeCell ref="U66:X66"/>
    <mergeCell ref="Q69:T69"/>
    <mergeCell ref="U69:X69"/>
    <mergeCell ref="U58:X58"/>
    <mergeCell ref="Q59:T59"/>
    <mergeCell ref="U59:X59"/>
    <mergeCell ref="Q61:T61"/>
    <mergeCell ref="U61:X61"/>
    <mergeCell ref="Q62:T62"/>
    <mergeCell ref="U62:X62"/>
    <mergeCell ref="Q52:T52"/>
    <mergeCell ref="Q245:X245"/>
    <mergeCell ref="U54:X54"/>
    <mergeCell ref="Q55:T55"/>
    <mergeCell ref="U55:X55"/>
    <mergeCell ref="Q56:T56"/>
    <mergeCell ref="U56:X56"/>
    <mergeCell ref="Q57:T57"/>
    <mergeCell ref="U57:X57"/>
    <mergeCell ref="Q58:T58"/>
    <mergeCell ref="Q229:X229"/>
    <mergeCell ref="Q242:X242"/>
    <mergeCell ref="Q278:X278"/>
    <mergeCell ref="Q280:X280"/>
    <mergeCell ref="Q49:T49"/>
    <mergeCell ref="U49:X49"/>
    <mergeCell ref="Q50:T50"/>
    <mergeCell ref="U50:X50"/>
    <mergeCell ref="Q51:T51"/>
    <mergeCell ref="U51:X51"/>
    <mergeCell ref="Q164:X164"/>
    <mergeCell ref="Q169:X169"/>
    <mergeCell ref="Q248:T248"/>
    <mergeCell ref="U248:X248"/>
    <mergeCell ref="Q249:T249"/>
    <mergeCell ref="U249:X249"/>
    <mergeCell ref="Q176:X176"/>
    <mergeCell ref="Q183:X183"/>
    <mergeCell ref="Q196:X196"/>
    <mergeCell ref="Q223:X223"/>
    <mergeCell ref="Q86:X86"/>
    <mergeCell ref="Q92:X92"/>
    <mergeCell ref="Q177:T177"/>
    <mergeCell ref="U177:X177"/>
    <mergeCell ref="Q178:T178"/>
    <mergeCell ref="U178:X178"/>
    <mergeCell ref="Q95:X95"/>
    <mergeCell ref="Q97:X97"/>
    <mergeCell ref="Q99:X99"/>
    <mergeCell ref="Q105:X105"/>
    <mergeCell ref="Q48:X48"/>
    <mergeCell ref="Q60:X60"/>
    <mergeCell ref="Q102:T102"/>
    <mergeCell ref="U102:X102"/>
    <mergeCell ref="Q103:T103"/>
    <mergeCell ref="U103:X103"/>
    <mergeCell ref="Q63:X63"/>
    <mergeCell ref="Q65:X65"/>
    <mergeCell ref="Q80:X80"/>
    <mergeCell ref="Q83:X83"/>
    <mergeCell ref="Q45:T45"/>
    <mergeCell ref="U45:X45"/>
    <mergeCell ref="Q67:T67"/>
    <mergeCell ref="U67:X67"/>
    <mergeCell ref="Q68:T68"/>
    <mergeCell ref="U68:X68"/>
    <mergeCell ref="Q46:T46"/>
    <mergeCell ref="U46:X46"/>
    <mergeCell ref="Q47:T47"/>
    <mergeCell ref="U47:X47"/>
    <mergeCell ref="Q42:T42"/>
    <mergeCell ref="U42:X42"/>
    <mergeCell ref="U52:X52"/>
    <mergeCell ref="Q53:T53"/>
    <mergeCell ref="U53:X53"/>
    <mergeCell ref="Q54:T54"/>
    <mergeCell ref="Q43:T43"/>
    <mergeCell ref="U43:X43"/>
    <mergeCell ref="Q44:T44"/>
    <mergeCell ref="U44:X44"/>
    <mergeCell ref="Q39:T39"/>
    <mergeCell ref="U39:X39"/>
    <mergeCell ref="Q40:T40"/>
    <mergeCell ref="U40:X40"/>
    <mergeCell ref="Q41:T41"/>
    <mergeCell ref="U41:X41"/>
    <mergeCell ref="Q35:T35"/>
    <mergeCell ref="U35:X35"/>
    <mergeCell ref="Q37:T37"/>
    <mergeCell ref="U37:X37"/>
    <mergeCell ref="Q38:T38"/>
    <mergeCell ref="U38:X38"/>
    <mergeCell ref="Q25:T27"/>
    <mergeCell ref="U25:X27"/>
    <mergeCell ref="Q31:X31"/>
    <mergeCell ref="Q36:X36"/>
    <mergeCell ref="Q32:T32"/>
    <mergeCell ref="U32:X32"/>
    <mergeCell ref="Q33:T33"/>
    <mergeCell ref="U33:X33"/>
    <mergeCell ref="Q34:T34"/>
    <mergeCell ref="U34:X34"/>
    <mergeCell ref="M25:M27"/>
    <mergeCell ref="K25:K27"/>
    <mergeCell ref="G25:G27"/>
    <mergeCell ref="H25:H27"/>
    <mergeCell ref="I25:I27"/>
    <mergeCell ref="J25:J27"/>
    <mergeCell ref="E3:G3"/>
    <mergeCell ref="E25:E27"/>
    <mergeCell ref="B25:B27"/>
    <mergeCell ref="C25:C27"/>
    <mergeCell ref="D25:D27"/>
    <mergeCell ref="F25:F27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8" scale="50" fitToHeight="17" orientation="portrait" verticalDpi="300" r:id="rId1"/>
  <headerFooter alignWithMargins="0">
    <oddHeader xml:space="preserve">&amp;C        </oddHeader>
  </headerFooter>
  <rowBreaks count="1" manualBreakCount="1">
    <brk id="1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opLeftCell="A22" workbookViewId="0">
      <selection activeCell="N43" sqref="N43"/>
    </sheetView>
  </sheetViews>
  <sheetFormatPr baseColWidth="10" defaultRowHeight="12.75"/>
  <cols>
    <col min="1" max="1" width="2.28515625" customWidth="1"/>
    <col min="2" max="2" width="9.42578125" customWidth="1"/>
    <col min="3" max="3" width="25.42578125" customWidth="1"/>
    <col min="4" max="4" width="53.42578125" customWidth="1"/>
    <col min="5" max="5" width="20.28515625" customWidth="1"/>
    <col min="6" max="6" width="7.7109375" hidden="1" customWidth="1"/>
    <col min="7" max="7" width="8" hidden="1" customWidth="1"/>
    <col min="8" max="9" width="10.7109375" hidden="1" customWidth="1"/>
    <col min="10" max="10" width="0" hidden="1" customWidth="1"/>
    <col min="11" max="11" width="16.5703125" customWidth="1"/>
    <col min="12" max="12" width="2" hidden="1" customWidth="1"/>
    <col min="13" max="13" width="12.7109375" customWidth="1"/>
  </cols>
  <sheetData>
    <row r="1" spans="1:13" ht="13.5" thickBot="1">
      <c r="A1" s="1"/>
      <c r="B1" s="3"/>
      <c r="C1" s="2"/>
      <c r="D1" s="1"/>
      <c r="E1" s="1"/>
      <c r="F1" s="3"/>
      <c r="G1" s="1"/>
      <c r="H1" s="1"/>
      <c r="I1" s="1"/>
      <c r="J1" s="1"/>
      <c r="K1" s="1"/>
      <c r="L1" s="1"/>
    </row>
    <row r="2" spans="1:13" ht="18.75" thickBot="1">
      <c r="A2" s="1"/>
      <c r="B2" s="285"/>
      <c r="C2" s="207" t="str">
        <f>'[1]PRESUPUESTO Y CRONOGRAMA '!C16</f>
        <v>EMPRESA:</v>
      </c>
      <c r="D2" s="286"/>
      <c r="E2" s="286"/>
      <c r="F2" s="287">
        <f>'[1]PRESUPUESTO Y CRONOGRAMA '!F16</f>
        <v>0</v>
      </c>
      <c r="G2" s="286">
        <f>'[1]PRESUPUESTO Y CRONOGRAMA '!G16</f>
        <v>0</v>
      </c>
      <c r="H2" s="286">
        <f>'[1]PRESUPUESTO Y CRONOGRAMA '!H16</f>
        <v>0</v>
      </c>
      <c r="I2" s="286">
        <f>'[1]PRESUPUESTO Y CRONOGRAMA '!I16</f>
        <v>0</v>
      </c>
      <c r="J2" s="286" t="str">
        <f>'[1]PRESUPUESTO Y CRONOGRAMA '!J16</f>
        <v>LLAMADO:</v>
      </c>
      <c r="K2" s="288" t="s">
        <v>145</v>
      </c>
      <c r="L2" s="286">
        <f>'[1]PRESUPUESTO Y CRONOGRAMA '!L16</f>
        <v>0</v>
      </c>
      <c r="M2" s="289"/>
    </row>
    <row r="3" spans="1:13" ht="13.5" thickBot="1">
      <c r="A3" s="1"/>
      <c r="B3" s="3"/>
      <c r="C3" s="2"/>
      <c r="D3" s="1"/>
      <c r="E3" s="1"/>
      <c r="F3" s="3"/>
      <c r="G3" s="1"/>
      <c r="H3" s="1"/>
      <c r="I3" s="1"/>
      <c r="J3" s="1"/>
      <c r="K3" s="1"/>
      <c r="L3" s="1"/>
    </row>
    <row r="4" spans="1:13" ht="18.75" thickBot="1">
      <c r="A4" s="1"/>
      <c r="B4" s="290"/>
      <c r="C4" s="291" t="s">
        <v>471</v>
      </c>
      <c r="D4" s="292"/>
      <c r="E4" s="292"/>
      <c r="F4" s="292"/>
      <c r="G4" s="292"/>
      <c r="H4" s="292"/>
      <c r="I4" s="292"/>
      <c r="J4" s="292"/>
      <c r="K4" s="292"/>
      <c r="L4" s="292"/>
      <c r="M4" s="293"/>
    </row>
    <row r="5" spans="1:13" ht="18">
      <c r="A5" s="1"/>
      <c r="B5" s="3"/>
      <c r="C5" s="2"/>
      <c r="D5" s="1"/>
      <c r="E5" s="1"/>
      <c r="F5" s="3"/>
      <c r="G5" s="1"/>
      <c r="H5" s="1"/>
      <c r="I5" s="1"/>
      <c r="J5" s="1"/>
      <c r="K5" s="1"/>
      <c r="L5" s="294"/>
    </row>
    <row r="6" spans="1:13" ht="18">
      <c r="A6" s="1"/>
      <c r="B6" s="448" t="s">
        <v>0</v>
      </c>
      <c r="C6" s="445" t="s">
        <v>1</v>
      </c>
      <c r="D6" s="445"/>
      <c r="E6" s="295"/>
      <c r="F6" s="450"/>
      <c r="G6" s="445"/>
      <c r="H6" s="445"/>
      <c r="I6" s="445"/>
      <c r="J6" s="445"/>
      <c r="K6" s="448" t="s">
        <v>49</v>
      </c>
      <c r="L6" s="296"/>
      <c r="M6" s="448" t="s">
        <v>46</v>
      </c>
    </row>
    <row r="7" spans="1:13" ht="18">
      <c r="A7" s="1"/>
      <c r="B7" s="393"/>
      <c r="C7" s="446"/>
      <c r="D7" s="446"/>
      <c r="E7" s="297"/>
      <c r="F7" s="451"/>
      <c r="G7" s="446"/>
      <c r="H7" s="446"/>
      <c r="I7" s="446"/>
      <c r="J7" s="446"/>
      <c r="K7" s="393"/>
      <c r="L7" s="298"/>
      <c r="M7" s="393"/>
    </row>
    <row r="8" spans="1:13" ht="18">
      <c r="A8" s="1"/>
      <c r="B8" s="449"/>
      <c r="C8" s="447"/>
      <c r="D8" s="447"/>
      <c r="E8" s="299"/>
      <c r="F8" s="452"/>
      <c r="G8" s="447"/>
      <c r="H8" s="447"/>
      <c r="I8" s="447"/>
      <c r="J8" s="447"/>
      <c r="K8" s="449"/>
      <c r="L8" s="300"/>
      <c r="M8" s="449"/>
    </row>
    <row r="9" spans="1:13">
      <c r="A9" s="1"/>
      <c r="B9" s="4"/>
      <c r="C9" s="5"/>
      <c r="D9" s="4"/>
      <c r="E9" s="4"/>
      <c r="F9" s="4"/>
      <c r="G9" s="4"/>
      <c r="H9" s="4"/>
      <c r="I9" s="4"/>
      <c r="J9" s="4"/>
      <c r="K9" s="4"/>
    </row>
    <row r="10" spans="1:13" ht="18">
      <c r="A10" s="1"/>
      <c r="B10" s="301" t="s">
        <v>6</v>
      </c>
      <c r="C10" s="302" t="s">
        <v>7</v>
      </c>
      <c r="D10" s="303"/>
      <c r="E10" s="303"/>
      <c r="F10" s="303"/>
      <c r="G10" s="303"/>
      <c r="H10" s="303"/>
      <c r="I10" s="303"/>
      <c r="J10" s="303"/>
      <c r="K10" s="303"/>
      <c r="L10" s="304"/>
      <c r="M10" s="305"/>
    </row>
    <row r="11" spans="1:13">
      <c r="B11" s="306" t="str">
        <f>'PRESUPUESTO ESTIMATIVO '!B31</f>
        <v>1.00</v>
      </c>
      <c r="C11" s="307" t="str">
        <f>'PRESUPUESTO ESTIMATIVO '!C31</f>
        <v>IMPLANTACIÓN</v>
      </c>
      <c r="D11" s="62"/>
      <c r="E11" s="62"/>
      <c r="F11" s="62"/>
      <c r="G11" s="62"/>
      <c r="H11" s="62"/>
      <c r="I11" s="62"/>
      <c r="J11" s="62"/>
      <c r="K11" s="308">
        <f>'PRESUPUESTO ESTIMATIVO '!K31</f>
        <v>0</v>
      </c>
      <c r="M11" s="308">
        <f>'PRESUPUESTO ESTIMATIVO '!M31</f>
        <v>0</v>
      </c>
    </row>
    <row r="12" spans="1:13">
      <c r="B12" s="309" t="str">
        <f>'PRESUPUESTO ESTIMATIVO '!B36</f>
        <v>2.00</v>
      </c>
      <c r="C12" s="107" t="str">
        <f>'PRESUPUESTO ESTIMATIVO '!C36</f>
        <v>DEMOLICIONES Y RETIROS</v>
      </c>
      <c r="D12" s="113"/>
      <c r="E12" s="113"/>
      <c r="F12" s="113"/>
      <c r="G12" s="113"/>
      <c r="H12" s="113"/>
      <c r="I12" s="113"/>
      <c r="J12" s="113"/>
      <c r="K12" s="132">
        <f>'[1]PRESUPUESTO Y CRONOGRAMA '!$K$33</f>
        <v>0</v>
      </c>
      <c r="M12" s="132">
        <f>'[1]PRESUPUESTO Y CRONOGRAMA '!$M$33</f>
        <v>0</v>
      </c>
    </row>
    <row r="13" spans="1:13">
      <c r="B13" s="309" t="str">
        <f>'[1]PRESUPUESTO Y CRONOGRAMA '!$B$44</f>
        <v>3.00</v>
      </c>
      <c r="C13" s="107" t="str">
        <f>'PRESUPUESTO ESTIMATIVO '!C48</f>
        <v xml:space="preserve">MUROS Y TABIQUES </v>
      </c>
      <c r="D13" s="113"/>
      <c r="E13" s="113"/>
      <c r="F13" s="113"/>
      <c r="G13" s="113"/>
      <c r="H13" s="113"/>
      <c r="I13" s="113"/>
      <c r="J13" s="113"/>
      <c r="K13" s="132">
        <f>'PRESUPUESTO ESTIMATIVO '!K48</f>
        <v>0</v>
      </c>
      <c r="M13" s="132">
        <f>'[1]PRESUPUESTO Y CRONOGRAMA '!$M$44</f>
        <v>0</v>
      </c>
    </row>
    <row r="14" spans="1:13">
      <c r="B14" s="309" t="str">
        <f>'PRESUPUESTO ESTIMATIVO '!B60</f>
        <v>4.00</v>
      </c>
      <c r="C14" s="107" t="str">
        <f>'PRESUPUESTO ESTIMATIVO '!C60</f>
        <v>REVOQUES EXTERIORES</v>
      </c>
      <c r="D14" s="113"/>
      <c r="E14" s="113"/>
      <c r="F14" s="113"/>
      <c r="G14" s="113"/>
      <c r="H14" s="113"/>
      <c r="I14" s="113"/>
      <c r="J14" s="113"/>
      <c r="K14" s="132">
        <f>'PRESUPUESTO ESTIMATIVO '!K60</f>
        <v>0</v>
      </c>
      <c r="M14" s="132">
        <f>'PRESUPUESTO ESTIMATIVO '!M60</f>
        <v>0</v>
      </c>
    </row>
    <row r="15" spans="1:13">
      <c r="B15" s="309" t="str">
        <f>'PRESUPUESTO ESTIMATIVO '!B63</f>
        <v>5.00</v>
      </c>
      <c r="C15" s="107" t="str">
        <f>'PRESUPUESTO ESTIMATIVO '!C63</f>
        <v>REVOQUES INTERIOR</v>
      </c>
      <c r="D15" s="113"/>
      <c r="E15" s="113"/>
      <c r="F15" s="113"/>
      <c r="G15" s="113"/>
      <c r="H15" s="113"/>
      <c r="I15" s="113"/>
      <c r="J15" s="113"/>
      <c r="K15" s="132">
        <f>'PRESUPUESTO ESTIMATIVO '!K63</f>
        <v>0</v>
      </c>
      <c r="M15" s="132">
        <f>'PRESUPUESTO ESTIMATIVO '!M63</f>
        <v>0</v>
      </c>
    </row>
    <row r="16" spans="1:13">
      <c r="B16" s="309" t="str">
        <f>'PRESUPUESTO ESTIMATIVO '!B65</f>
        <v>6.00</v>
      </c>
      <c r="C16" s="107" t="str">
        <f>'PRESUPUESTO ESTIMATIVO '!C65</f>
        <v>PAVIMENTOS</v>
      </c>
      <c r="D16" s="113"/>
      <c r="E16" s="113"/>
      <c r="F16" s="113"/>
      <c r="G16" s="113"/>
      <c r="H16" s="113"/>
      <c r="I16" s="113"/>
      <c r="J16" s="113"/>
      <c r="K16" s="132">
        <f>'PRESUPUESTO ESTIMATIVO '!K65</f>
        <v>0</v>
      </c>
      <c r="M16" s="132">
        <f>'PRESUPUESTO ESTIMATIVO '!M65</f>
        <v>0</v>
      </c>
    </row>
    <row r="17" spans="2:13">
      <c r="B17" s="309" t="str">
        <f>'PRESUPUESTO ESTIMATIVO '!B80</f>
        <v>7.00</v>
      </c>
      <c r="C17" s="107" t="str">
        <f>'PRESUPUESTO ESTIMATIVO '!C80</f>
        <v>REVESTIMIENTO DE BAÑOS Y COCINAS</v>
      </c>
      <c r="D17" s="113"/>
      <c r="E17" s="113"/>
      <c r="F17" s="113"/>
      <c r="G17" s="113"/>
      <c r="H17" s="113"/>
      <c r="I17" s="113"/>
      <c r="J17" s="113"/>
      <c r="K17" s="132">
        <f>'PRESUPUESTO ESTIMATIVO '!K80</f>
        <v>0</v>
      </c>
      <c r="M17" s="132">
        <f>'PRESUPUESTO ESTIMATIVO '!M80</f>
        <v>0</v>
      </c>
    </row>
    <row r="18" spans="2:13">
      <c r="B18" s="309" t="str">
        <f>'PRESUPUESTO ESTIMATIVO '!B83</f>
        <v>8.00</v>
      </c>
      <c r="C18" s="107" t="str">
        <f>'PRESUPUESTO ESTIMATIVO '!C83</f>
        <v>CUBIERTAS LIVIANAS</v>
      </c>
      <c r="D18" s="113"/>
      <c r="E18" s="113"/>
      <c r="F18" s="113"/>
      <c r="G18" s="113"/>
      <c r="H18" s="113"/>
      <c r="I18" s="113"/>
      <c r="J18" s="113"/>
      <c r="K18" s="132">
        <f>'PRESUPUESTO ESTIMATIVO '!K83</f>
        <v>0</v>
      </c>
      <c r="M18" s="132">
        <f>'PRESUPUESTO ESTIMATIVO '!M83</f>
        <v>0</v>
      </c>
    </row>
    <row r="19" spans="2:13">
      <c r="B19" s="309" t="str">
        <f>'PRESUPUESTO ESTIMATIVO '!B86</f>
        <v>9.00</v>
      </c>
      <c r="C19" s="107" t="str">
        <f>'PRESUPUESTO ESTIMATIVO '!C86</f>
        <v>VARIOS</v>
      </c>
      <c r="D19" s="113"/>
      <c r="E19" s="113"/>
      <c r="F19" s="113"/>
      <c r="G19" s="113"/>
      <c r="H19" s="113"/>
      <c r="I19" s="113"/>
      <c r="J19" s="113"/>
      <c r="K19" s="132">
        <f>'PRESUPUESTO ESTIMATIVO '!K86</f>
        <v>0</v>
      </c>
      <c r="M19" s="132">
        <f>'PRESUPUESTO ESTIMATIVO '!M86</f>
        <v>0</v>
      </c>
    </row>
    <row r="20" spans="2:13" ht="13.5" thickBot="1">
      <c r="B20" s="309" t="str">
        <f>'PRESUPUESTO ESTIMATIVO '!B92</f>
        <v>10.00</v>
      </c>
      <c r="C20" s="310" t="str">
        <f>'PRESUPUESTO ESTIMATIVO '!C92</f>
        <v>AYUDA A SUBCONTRATOS</v>
      </c>
      <c r="D20" s="311"/>
      <c r="E20" s="311"/>
      <c r="F20" s="311"/>
      <c r="G20" s="311"/>
      <c r="H20" s="311"/>
      <c r="I20" s="311"/>
      <c r="J20" s="311"/>
      <c r="K20" s="141">
        <f>'PRESUPUESTO ESTIMATIVO '!K92</f>
        <v>0</v>
      </c>
      <c r="M20" s="132">
        <f>'PRESUPUESTO ESTIMATIVO '!M92</f>
        <v>0</v>
      </c>
    </row>
    <row r="21" spans="2:13" ht="13.5" thickBot="1">
      <c r="B21" s="317" t="str">
        <f>'[1]PRESUPUESTO Y CRONOGRAMA '!B325</f>
        <v>A</v>
      </c>
      <c r="C21" s="318" t="str">
        <f>'[1]PRESUPUESTO Y CRONOGRAMA '!C325</f>
        <v>SUBTOTAL OBRAS EDILICIAS</v>
      </c>
      <c r="D21" s="318"/>
      <c r="E21" s="319"/>
      <c r="F21" s="320"/>
      <c r="G21" s="321"/>
      <c r="H21" s="321"/>
      <c r="I21" s="321"/>
      <c r="J21" s="321"/>
      <c r="K21" s="322">
        <f>'PRESUPUESTO ESTIMATIVO '!K95</f>
        <v>0</v>
      </c>
      <c r="M21" s="322">
        <f>'PRESUPUESTO ESTIMATIVO '!M95</f>
        <v>0</v>
      </c>
    </row>
    <row r="23" spans="2:13">
      <c r="B23" s="323" t="str">
        <f>'[1]PRESUPUESTO Y CRONOGRAMA '!B327</f>
        <v>B</v>
      </c>
      <c r="C23" s="324" t="str">
        <f>'[1]PRESUPUESTO Y CRONOGRAMA '!C327</f>
        <v xml:space="preserve">SUBCONTRATOS </v>
      </c>
      <c r="D23" s="325"/>
      <c r="E23" s="325"/>
      <c r="F23" s="325"/>
      <c r="G23" s="325"/>
      <c r="H23" s="325"/>
      <c r="I23" s="325"/>
      <c r="J23" s="325"/>
      <c r="K23" s="325"/>
      <c r="L23" s="325"/>
      <c r="M23" s="326"/>
    </row>
    <row r="24" spans="2:13">
      <c r="B24" s="306" t="str">
        <f>'PRESUPUESTO ESTIMATIVO '!B99</f>
        <v>1.00</v>
      </c>
      <c r="C24" s="307" t="str">
        <f>'PRESUPUESTO ESTIMATIVO '!C99</f>
        <v>MÁRMOLES Y GRANITOS</v>
      </c>
      <c r="D24" s="327"/>
      <c r="E24" s="327"/>
      <c r="F24" s="327"/>
      <c r="G24" s="327"/>
      <c r="H24" s="327"/>
      <c r="I24" s="327"/>
      <c r="J24" s="327"/>
      <c r="K24" s="328">
        <f>'PRESUPUESTO ESTIMATIVO '!K99</f>
        <v>0</v>
      </c>
      <c r="L24" s="314"/>
      <c r="M24" s="328">
        <f>'PRESUPUESTO ESTIMATIVO '!M99</f>
        <v>0</v>
      </c>
    </row>
    <row r="25" spans="2:13">
      <c r="B25" s="309" t="str">
        <f>'PRESUPUESTO ESTIMATIVO '!B105</f>
        <v>2.00</v>
      </c>
      <c r="C25" s="312" t="str">
        <f>'PRESUPUESTO ESTIMATIVO '!C105</f>
        <v>INSTALACIÓN SANITARIA</v>
      </c>
      <c r="D25" s="313"/>
      <c r="E25" s="313"/>
      <c r="F25" s="313"/>
      <c r="G25" s="313"/>
      <c r="H25" s="313"/>
      <c r="I25" s="313"/>
      <c r="J25" s="313"/>
      <c r="K25" s="329">
        <f>'PRESUPUESTO ESTIMATIVO '!K105</f>
        <v>0</v>
      </c>
      <c r="L25" s="314"/>
      <c r="M25" s="329">
        <f>'PRESUPUESTO ESTIMATIVO '!M105</f>
        <v>0</v>
      </c>
    </row>
    <row r="26" spans="2:13">
      <c r="B26" s="309" t="str">
        <f>'PRESUPUESTO ESTIMATIVO '!B164</f>
        <v>3.00</v>
      </c>
      <c r="C26" s="312" t="str">
        <f>'PRESUPUESTO ESTIMATIVO '!C164</f>
        <v>INSTALACIONES CONTRA INCENDIO</v>
      </c>
      <c r="D26" s="313"/>
      <c r="E26" s="313"/>
      <c r="F26" s="313"/>
      <c r="G26" s="313"/>
      <c r="H26" s="313"/>
      <c r="I26" s="313"/>
      <c r="J26" s="313"/>
      <c r="K26" s="329">
        <f>'PRESUPUESTO ESTIMATIVO '!K164</f>
        <v>0</v>
      </c>
      <c r="L26" s="314"/>
      <c r="M26" s="329">
        <f>'PRESUPUESTO ESTIMATIVO '!M164</f>
        <v>0</v>
      </c>
    </row>
    <row r="27" spans="2:13">
      <c r="B27" s="309" t="str">
        <f>'PRESUPUESTO ESTIMATIVO '!B169</f>
        <v>4.00</v>
      </c>
      <c r="C27" s="312" t="str">
        <f>'PRESUPUESTO ESTIMATIVO '!C169</f>
        <v>INSTALACIÓN ELÉCTRICA</v>
      </c>
      <c r="D27" s="313"/>
      <c r="E27" s="313"/>
      <c r="F27" s="313"/>
      <c r="G27" s="313"/>
      <c r="H27" s="313"/>
      <c r="I27" s="313"/>
      <c r="J27" s="313"/>
      <c r="K27" s="329">
        <f>'PRESUPUESTO ESTIMATIVO '!K169</f>
        <v>0</v>
      </c>
      <c r="L27" s="314"/>
      <c r="M27" s="329">
        <f>'PRESUPUESTO ESTIMATIVO '!M169</f>
        <v>0</v>
      </c>
    </row>
    <row r="28" spans="2:13">
      <c r="B28" s="309" t="str">
        <f>'PRESUPUESTO ESTIMATIVO '!B176</f>
        <v>5.00</v>
      </c>
      <c r="C28" s="312" t="str">
        <f>'PRESUPUESTO ESTIMATIVO '!C176</f>
        <v>INSTALACIÓN DE DEBILES TENSIONES (TELEFONIA , DATOS, AUDIO, TV…)</v>
      </c>
      <c r="D28" s="313"/>
      <c r="E28" s="313"/>
      <c r="F28" s="313"/>
      <c r="G28" s="313"/>
      <c r="H28" s="313"/>
      <c r="I28" s="313"/>
      <c r="J28" s="313"/>
      <c r="K28" s="329">
        <f>'PRESUPUESTO ESTIMATIVO '!K176</f>
        <v>0</v>
      </c>
      <c r="L28" s="314"/>
      <c r="M28" s="329">
        <f>'PRESUPUESTO ESTIMATIVO '!M176</f>
        <v>0</v>
      </c>
    </row>
    <row r="29" spans="2:13">
      <c r="B29" s="309" t="str">
        <f>'PRESUPUESTO ESTIMATIVO '!B183</f>
        <v>6.00</v>
      </c>
      <c r="C29" s="315" t="str">
        <f>'PRESUPUESTO ESTIMATIVO '!C183</f>
        <v>EQUIPAMIENTO</v>
      </c>
      <c r="D29" s="316"/>
      <c r="E29" s="316"/>
      <c r="F29" s="316"/>
      <c r="G29" s="316"/>
      <c r="H29" s="316"/>
      <c r="I29" s="316"/>
      <c r="J29" s="316"/>
      <c r="K29" s="330">
        <f>'PRESUPUESTO ESTIMATIVO '!K183</f>
        <v>0</v>
      </c>
      <c r="L29" s="314"/>
      <c r="M29" s="329">
        <f>'PRESUPUESTO ESTIMATIVO '!M183</f>
        <v>0</v>
      </c>
    </row>
    <row r="30" spans="2:13">
      <c r="B30" s="309" t="str">
        <f>'PRESUPUESTO ESTIMATIVO '!B196</f>
        <v>7.00</v>
      </c>
      <c r="C30" s="312" t="str">
        <f>'PRESUPUESTO ESTIMATIVO '!C196</f>
        <v>CARPINTERÍA EN HIERRO</v>
      </c>
      <c r="D30" s="313"/>
      <c r="E30" s="313"/>
      <c r="F30" s="313"/>
      <c r="G30" s="313"/>
      <c r="H30" s="313"/>
      <c r="I30" s="313"/>
      <c r="J30" s="313"/>
      <c r="K30" s="329">
        <f>'PRESUPUESTO ESTIMATIVO '!K196</f>
        <v>0</v>
      </c>
      <c r="L30" s="314"/>
      <c r="M30" s="329">
        <f>'PRESUPUESTO ESTIMATIVO '!M196</f>
        <v>0</v>
      </c>
    </row>
    <row r="31" spans="2:13">
      <c r="B31" s="309" t="str">
        <f>'PRESUPUESTO ESTIMATIVO '!B223</f>
        <v>8.00</v>
      </c>
      <c r="C31" s="312" t="str">
        <f>'PRESUPUESTO ESTIMATIVO '!C223</f>
        <v>CARPINTERÍA EN MADERA</v>
      </c>
      <c r="D31" s="313"/>
      <c r="E31" s="313"/>
      <c r="F31" s="313"/>
      <c r="G31" s="313"/>
      <c r="H31" s="313"/>
      <c r="I31" s="313"/>
      <c r="J31" s="313"/>
      <c r="K31" s="329">
        <f>'PRESUPUESTO ESTIMATIVO '!K223</f>
        <v>0</v>
      </c>
      <c r="L31" s="314"/>
      <c r="M31" s="329">
        <f>'PRESUPUESTO ESTIMATIVO '!M223</f>
        <v>0</v>
      </c>
    </row>
    <row r="32" spans="2:13">
      <c r="B32" s="309" t="str">
        <f>'PRESUPUESTO ESTIMATIVO '!B229</f>
        <v>9.00</v>
      </c>
      <c r="C32" s="312" t="str">
        <f>'PRESUPUESTO ESTIMATIVO '!C229</f>
        <v>CARPINTERÍA EN ALUMINIO</v>
      </c>
      <c r="D32" s="313"/>
      <c r="E32" s="313"/>
      <c r="F32" s="313"/>
      <c r="G32" s="313"/>
      <c r="H32" s="313"/>
      <c r="I32" s="313"/>
      <c r="J32" s="313"/>
      <c r="K32" s="329">
        <f>'PRESUPUESTO ESTIMATIVO '!K229</f>
        <v>0</v>
      </c>
      <c r="L32" s="314"/>
      <c r="M32" s="329">
        <f>'PRESUPUESTO ESTIMATIVO '!M229</f>
        <v>0</v>
      </c>
    </row>
    <row r="33" spans="2:13">
      <c r="B33" s="309" t="str">
        <f>'PRESUPUESTO ESTIMATIVO '!B242</f>
        <v>10.00</v>
      </c>
      <c r="C33" s="315" t="str">
        <f>'PRESUPUESTO ESTIMATIVO '!C242</f>
        <v>ACERO INOXIDABLE</v>
      </c>
      <c r="D33" s="316"/>
      <c r="E33" s="316"/>
      <c r="F33" s="316"/>
      <c r="G33" s="316"/>
      <c r="H33" s="316"/>
      <c r="I33" s="316"/>
      <c r="J33" s="316"/>
      <c r="K33" s="330">
        <f>'PRESUPUESTO ESTIMATIVO '!K242</f>
        <v>0</v>
      </c>
      <c r="L33" s="314"/>
      <c r="M33" s="329">
        <f>'PRESUPUESTO ESTIMATIVO '!M242</f>
        <v>0</v>
      </c>
    </row>
    <row r="34" spans="2:13" ht="13.5" thickBot="1">
      <c r="B34" s="309" t="str">
        <f>'PRESUPUESTO ESTIMATIVO '!B245</f>
        <v>11.00</v>
      </c>
      <c r="C34" s="312" t="str">
        <f>'PRESUPUESTO ESTIMATIVO '!C245</f>
        <v>PINTURAS</v>
      </c>
      <c r="D34" s="313"/>
      <c r="E34" s="313"/>
      <c r="F34" s="313"/>
      <c r="G34" s="313"/>
      <c r="H34" s="313"/>
      <c r="I34" s="313"/>
      <c r="J34" s="313"/>
      <c r="K34" s="329">
        <f>'PRESUPUESTO ESTIMATIVO '!K245</f>
        <v>0</v>
      </c>
      <c r="L34" s="314"/>
      <c r="M34" s="329">
        <f>'PRESUPUESTO ESTIMATIVO '!M245</f>
        <v>0</v>
      </c>
    </row>
    <row r="35" spans="2:13" ht="13.5" thickBot="1">
      <c r="B35" s="317" t="str">
        <f>'[1]PRESUPUESTO Y CRONOGRAMA '!B510</f>
        <v>B</v>
      </c>
      <c r="C35" s="318" t="str">
        <f>'[1]PRESUPUESTO Y CRONOGRAMA '!C510</f>
        <v>SUBTOTAL SUBCONTRATOS</v>
      </c>
      <c r="D35" s="318"/>
      <c r="E35" s="319"/>
      <c r="F35" s="321"/>
      <c r="G35" s="321"/>
      <c r="H35" s="321"/>
      <c r="I35" s="321"/>
      <c r="J35" s="321"/>
      <c r="K35" s="322">
        <f>'PRESUPUESTO ESTIMATIVO '!K260</f>
        <v>0</v>
      </c>
      <c r="M35" s="322">
        <f>'PRESUPUESTO ESTIMATIVO '!M260</f>
        <v>0</v>
      </c>
    </row>
    <row r="37" spans="2:13">
      <c r="B37" s="323" t="str">
        <f>'[1]PRESUPUESTO Y CRONOGRAMA '!B512</f>
        <v>C</v>
      </c>
      <c r="C37" s="324" t="str">
        <f>'[1]PRESUPUESTO Y CRONOGRAMA '!C512</f>
        <v>INFRAESTRUCTURA</v>
      </c>
      <c r="D37" s="325"/>
      <c r="E37" s="325"/>
      <c r="F37" s="325"/>
      <c r="G37" s="325"/>
      <c r="H37" s="325"/>
      <c r="I37" s="325"/>
      <c r="J37" s="325"/>
      <c r="K37" s="325"/>
      <c r="L37" s="325"/>
      <c r="M37" s="326"/>
    </row>
    <row r="38" spans="2:13">
      <c r="B38" s="306" t="str">
        <f>'PRESUPUESTO ESTIMATIVO '!B264</f>
        <v>1.00</v>
      </c>
      <c r="C38" s="331" t="str">
        <f>'PRESUPUESTO ESTIMATIVO '!C264</f>
        <v>PAVIMENTO  EXTERIOR</v>
      </c>
      <c r="D38" s="332"/>
      <c r="E38" s="332"/>
      <c r="F38" s="332"/>
      <c r="G38" s="332"/>
      <c r="H38" s="332"/>
      <c r="I38" s="332"/>
      <c r="J38" s="332"/>
      <c r="K38" s="308">
        <f>'PRESUPUESTO ESTIMATIVO '!K264</f>
        <v>0</v>
      </c>
      <c r="L38" s="121"/>
      <c r="M38" s="308">
        <f>'PRESUPUESTO ESTIMATIVO '!M264</f>
        <v>0</v>
      </c>
    </row>
    <row r="39" spans="2:13" ht="13.5" thickBot="1">
      <c r="B39" s="309" t="str">
        <f>'PRESUPUESTO ESTIMATIVO '!B266</f>
        <v>2.00</v>
      </c>
      <c r="C39" s="333" t="str">
        <f>'PRESUPUESTO ESTIMATIVO '!C266</f>
        <v>OBRAS EXTERIORES</v>
      </c>
      <c r="D39" s="334"/>
      <c r="E39" s="334"/>
      <c r="F39" s="334"/>
      <c r="G39" s="334"/>
      <c r="H39" s="334"/>
      <c r="I39" s="334"/>
      <c r="J39" s="334"/>
      <c r="K39" s="132">
        <f>'PRESUPUESTO ESTIMATIVO '!K266</f>
        <v>0</v>
      </c>
      <c r="L39" s="121"/>
      <c r="M39" s="132">
        <f>'PRESUPUESTO ESTIMATIVO '!M266</f>
        <v>0</v>
      </c>
    </row>
    <row r="40" spans="2:13" ht="13.5" thickBot="1">
      <c r="B40" s="317" t="str">
        <f>'[1]PRESUPUESTO Y CRONOGRAMA '!B600</f>
        <v>C</v>
      </c>
      <c r="C40" s="318" t="str">
        <f>'[1]PRESUPUESTO Y CRONOGRAMA '!C600</f>
        <v>SUBTOTAL INFRAESTRUCTURA</v>
      </c>
      <c r="D40" s="318"/>
      <c r="E40" s="319"/>
      <c r="F40" s="321"/>
      <c r="G40" s="321"/>
      <c r="H40" s="321"/>
      <c r="I40" s="321"/>
      <c r="J40" s="321"/>
      <c r="K40" s="322">
        <f>'PRESUPUESTO ESTIMATIVO '!K270</f>
        <v>0</v>
      </c>
      <c r="M40" s="322">
        <f>'PRESUPUESTO ESTIMATIVO '!M270</f>
        <v>0</v>
      </c>
    </row>
    <row r="41" spans="2:13" ht="13.5" thickBot="1"/>
    <row r="42" spans="2:13" ht="13.5" thickBot="1">
      <c r="B42" s="317" t="str">
        <f>'[1]PRESUPUESTO Y CRONOGRAMA '!B602</f>
        <v>D</v>
      </c>
      <c r="C42" s="318" t="str">
        <f>'[1]PRESUPUESTO Y CRONOGRAMA '!C608</f>
        <v>SUBTOTAL RUBROS AGREGADOS POR EL CONTRATISTA</v>
      </c>
      <c r="D42" s="318"/>
      <c r="E42" s="319"/>
      <c r="F42" s="321"/>
      <c r="G42" s="321"/>
      <c r="H42" s="321"/>
      <c r="I42" s="321"/>
      <c r="J42" s="321"/>
      <c r="K42" s="322">
        <f>'PRESUPUESTO ESTIMATIVO '!K278</f>
        <v>0</v>
      </c>
      <c r="M42" s="322">
        <f>'PRESUPUESTO ESTIMATIVO '!M278</f>
        <v>0</v>
      </c>
    </row>
    <row r="43" spans="2:13" ht="13.5" thickBot="1"/>
    <row r="44" spans="2:13" ht="18.75" thickBot="1">
      <c r="B44" s="335" t="str">
        <f>'[1]PRESUPUESTO Y CRONOGRAMA '!B610</f>
        <v>E</v>
      </c>
      <c r="C44" s="336" t="str">
        <f>'[1]PRESUPUESTO Y CRONOGRAMA '!C610</f>
        <v xml:space="preserve">SUBTOTAL DE OBRAS (A + B + C + D) </v>
      </c>
      <c r="D44" s="336"/>
      <c r="E44" s="336"/>
      <c r="F44" s="336"/>
      <c r="G44" s="336"/>
      <c r="H44" s="336"/>
      <c r="I44" s="336"/>
      <c r="J44" s="336"/>
      <c r="K44" s="337">
        <f>'PRESUPUESTO ESTIMATIVO '!K280</f>
        <v>0</v>
      </c>
      <c r="L44" s="336"/>
      <c r="M44" s="338">
        <f>'PRESUPUESTO ESTIMATIVO '!M280</f>
        <v>0</v>
      </c>
    </row>
    <row r="46" spans="2:13" ht="15.75">
      <c r="E46" s="339" t="str">
        <f>'[1]PRESUPUESTO Y CRONOGRAMA '!J612</f>
        <v>IVA 22%</v>
      </c>
      <c r="F46" s="340"/>
      <c r="G46" s="340"/>
      <c r="H46" s="340"/>
      <c r="I46" s="340"/>
      <c r="J46" s="340"/>
      <c r="K46" s="339">
        <f>'PRESUPUESTO ESTIMATIVO '!K282</f>
        <v>0</v>
      </c>
    </row>
    <row r="47" spans="2:13" ht="13.5" thickBot="1"/>
    <row r="48" spans="2:13" ht="18.75" thickBot="1">
      <c r="B48" s="335" t="str">
        <f>'[1]PRESUPUESTO Y CRONOGRAMA '!B614</f>
        <v>F</v>
      </c>
      <c r="C48" s="336" t="str">
        <f>'[1]PRESUPUESTO Y CRONOGRAMA '!C614</f>
        <v>TOTAL OBRAS IVA INCLUÍDO</v>
      </c>
      <c r="D48" s="336"/>
      <c r="E48" s="336"/>
      <c r="F48" s="336"/>
      <c r="G48" s="336"/>
      <c r="H48" s="336"/>
      <c r="I48" s="336"/>
      <c r="J48" s="336"/>
      <c r="K48" s="338">
        <f>'PRESUPUESTO ESTIMATIVO '!K284</f>
        <v>0</v>
      </c>
      <c r="L48" s="336"/>
    </row>
  </sheetData>
  <mergeCells count="10">
    <mergeCell ref="I6:I8"/>
    <mergeCell ref="J6:J8"/>
    <mergeCell ref="K6:K8"/>
    <mergeCell ref="M6:M8"/>
    <mergeCell ref="B6:B8"/>
    <mergeCell ref="C6:C8"/>
    <mergeCell ref="D6:D8"/>
    <mergeCell ref="F6:F8"/>
    <mergeCell ref="G6:G8"/>
    <mergeCell ref="H6:H8"/>
  </mergeCells>
  <pageMargins left="0.7" right="0.7" top="0.75" bottom="0.75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299"/>
  <sheetViews>
    <sheetView tabSelected="1" topLeftCell="A13" zoomScale="50" zoomScaleNormal="50" workbookViewId="0">
      <selection activeCell="AB17" sqref="AB17"/>
    </sheetView>
  </sheetViews>
  <sheetFormatPr baseColWidth="10" defaultRowHeight="12.75"/>
  <cols>
    <col min="1" max="1" width="2.28515625" customWidth="1"/>
    <col min="2" max="2" width="9.42578125" style="17" customWidth="1"/>
    <col min="3" max="3" width="25" customWidth="1"/>
    <col min="4" max="4" width="53.42578125" customWidth="1"/>
    <col min="5" max="5" width="15.42578125" customWidth="1"/>
    <col min="6" max="6" width="20" customWidth="1"/>
    <col min="7" max="7" width="8" customWidth="1"/>
    <col min="8" max="9" width="10.7109375" style="121" customWidth="1"/>
    <col min="10" max="10" width="11.42578125" style="121"/>
    <col min="11" max="11" width="12.140625" style="121" customWidth="1"/>
    <col min="12" max="12" width="2" style="121" customWidth="1"/>
    <col min="13" max="13" width="15.85546875" style="121" customWidth="1"/>
    <col min="14" max="14" width="1.7109375" style="159" customWidth="1"/>
    <col min="15" max="15" width="14.140625" customWidth="1"/>
    <col min="16" max="16" width="13.28515625" customWidth="1"/>
    <col min="17" max="18" width="13.140625" customWidth="1"/>
    <col min="19" max="19" width="14.28515625" customWidth="1"/>
  </cols>
  <sheetData>
    <row r="3" spans="1:19" ht="30">
      <c r="E3" s="385" t="s">
        <v>489</v>
      </c>
      <c r="F3" s="385"/>
      <c r="G3" s="385"/>
      <c r="Q3" s="385"/>
      <c r="R3" s="385"/>
      <c r="S3" s="385"/>
    </row>
    <row r="4" spans="1:19" ht="13.5" thickBot="1"/>
    <row r="5" spans="1:19">
      <c r="A5" s="24"/>
      <c r="B5" s="222"/>
      <c r="C5" s="223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3"/>
      <c r="O5" s="224"/>
      <c r="P5" s="224"/>
      <c r="Q5" s="224"/>
      <c r="R5" s="224"/>
      <c r="S5" s="224"/>
    </row>
    <row r="6" spans="1:19">
      <c r="A6" s="24"/>
      <c r="B6" s="220"/>
      <c r="C6" s="24"/>
      <c r="D6" s="218"/>
      <c r="E6" s="218"/>
      <c r="F6" s="218"/>
      <c r="G6" s="218"/>
      <c r="H6" s="218"/>
      <c r="I6" s="218"/>
      <c r="J6" s="218"/>
      <c r="K6" s="218"/>
      <c r="L6" s="218"/>
      <c r="M6" s="218"/>
      <c r="N6"/>
    </row>
    <row r="7" spans="1:19">
      <c r="A7" s="24"/>
      <c r="B7" s="220"/>
      <c r="C7" s="24"/>
      <c r="D7" s="218"/>
      <c r="E7" s="183"/>
      <c r="F7" s="183"/>
      <c r="G7" s="183"/>
      <c r="H7" s="183"/>
      <c r="I7" s="183"/>
      <c r="J7" s="183"/>
      <c r="K7" s="183"/>
      <c r="L7" s="183"/>
      <c r="M7" s="183"/>
      <c r="N7"/>
    </row>
    <row r="8" spans="1:19">
      <c r="A8" s="24"/>
      <c r="B8" s="220"/>
      <c r="C8" s="24"/>
      <c r="D8" s="218"/>
      <c r="E8" s="218"/>
      <c r="F8" s="218"/>
      <c r="G8" s="218"/>
      <c r="H8" s="218"/>
      <c r="I8" s="218"/>
      <c r="J8" s="218"/>
      <c r="K8" s="218"/>
      <c r="L8" s="218"/>
      <c r="M8" s="218"/>
      <c r="N8"/>
    </row>
    <row r="9" spans="1:19">
      <c r="A9" s="24"/>
      <c r="B9" s="220"/>
      <c r="C9" s="24"/>
      <c r="D9" s="218"/>
      <c r="E9" s="218"/>
      <c r="F9" s="218"/>
      <c r="G9" s="218"/>
      <c r="H9" s="218"/>
      <c r="I9" s="218"/>
      <c r="J9" s="218"/>
      <c r="K9" s="218"/>
      <c r="L9" s="218"/>
      <c r="M9" s="218"/>
      <c r="N9"/>
    </row>
    <row r="10" spans="1:19">
      <c r="A10" s="24"/>
      <c r="B10" s="220"/>
      <c r="C10" s="218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/>
    </row>
    <row r="11" spans="1:19">
      <c r="A11" s="220"/>
      <c r="B11" s="221"/>
      <c r="C11" s="218"/>
      <c r="D11" s="183"/>
      <c r="E11" s="218"/>
      <c r="F11" s="218"/>
      <c r="G11" s="218"/>
      <c r="H11" s="218"/>
      <c r="I11" s="218"/>
      <c r="J11" s="218"/>
      <c r="K11" s="218"/>
      <c r="L11" s="218"/>
      <c r="M11" s="218"/>
      <c r="N11"/>
    </row>
    <row r="12" spans="1:19">
      <c r="A12" s="220"/>
      <c r="B12" s="221"/>
      <c r="C12" s="218"/>
      <c r="D12" s="183"/>
      <c r="E12" s="218"/>
      <c r="F12" s="218"/>
      <c r="G12" s="218"/>
      <c r="H12" s="218"/>
      <c r="I12" s="218"/>
      <c r="J12" s="218"/>
      <c r="K12" s="218"/>
      <c r="L12" s="218"/>
      <c r="M12" s="218"/>
      <c r="N12"/>
    </row>
    <row r="13" spans="1:19">
      <c r="A13" s="220"/>
      <c r="B13" s="221"/>
      <c r="C13" s="218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/>
    </row>
    <row r="14" spans="1:19">
      <c r="A14" s="24"/>
      <c r="B14" s="220" t="s">
        <v>156</v>
      </c>
      <c r="C14" s="24"/>
      <c r="D14" s="218" t="s">
        <v>443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4"/>
    </row>
    <row r="15" spans="1:19">
      <c r="A15" s="24"/>
      <c r="B15" s="220" t="s">
        <v>155</v>
      </c>
      <c r="C15" s="24"/>
      <c r="D15" s="218" t="s">
        <v>442</v>
      </c>
      <c r="E15" s="218"/>
      <c r="F15" s="218"/>
      <c r="G15" s="218"/>
      <c r="H15" s="218"/>
      <c r="I15" s="218"/>
      <c r="J15" s="218"/>
      <c r="K15" s="218"/>
      <c r="L15" s="218"/>
      <c r="M15" s="218"/>
      <c r="N15"/>
    </row>
    <row r="16" spans="1:19">
      <c r="A16" s="24"/>
      <c r="B16" s="220" t="s">
        <v>157</v>
      </c>
      <c r="C16" s="24"/>
      <c r="D16" s="218" t="s">
        <v>272</v>
      </c>
      <c r="E16" s="183"/>
      <c r="F16" s="183"/>
      <c r="G16" s="183"/>
      <c r="H16" s="183"/>
      <c r="I16" s="183"/>
      <c r="J16" s="183"/>
      <c r="K16" s="183"/>
      <c r="L16" s="183"/>
      <c r="M16" s="183"/>
      <c r="N16"/>
    </row>
    <row r="17" spans="1:19">
      <c r="A17" s="24"/>
      <c r="B17" s="220" t="s">
        <v>158</v>
      </c>
      <c r="C17" s="24"/>
      <c r="D17" s="218" t="s">
        <v>444</v>
      </c>
      <c r="E17" s="218"/>
      <c r="F17" s="218"/>
      <c r="G17" s="218"/>
      <c r="H17" s="218"/>
      <c r="I17" s="218"/>
      <c r="J17" s="218"/>
      <c r="K17" s="218"/>
      <c r="L17" s="218"/>
      <c r="M17" s="218"/>
      <c r="N17"/>
    </row>
    <row r="18" spans="1:19">
      <c r="A18" s="24"/>
      <c r="B18" s="220" t="s">
        <v>159</v>
      </c>
      <c r="C18" s="24"/>
      <c r="D18" s="218" t="s">
        <v>445</v>
      </c>
      <c r="E18" s="218"/>
      <c r="F18" s="218"/>
      <c r="G18" s="218"/>
      <c r="H18" s="218"/>
      <c r="I18" s="218"/>
      <c r="J18" s="218"/>
      <c r="K18" s="218"/>
      <c r="L18" s="218"/>
      <c r="M18" s="218"/>
      <c r="N18"/>
    </row>
    <row r="19" spans="1:19">
      <c r="A19" s="24"/>
      <c r="B19" s="225" t="s">
        <v>273</v>
      </c>
      <c r="C19" s="24"/>
      <c r="D19" s="218" t="s">
        <v>161</v>
      </c>
      <c r="E19" s="183"/>
      <c r="F19" s="183"/>
      <c r="G19" s="183"/>
      <c r="H19" s="183"/>
      <c r="I19" s="183"/>
      <c r="J19" s="183"/>
      <c r="K19" s="183"/>
      <c r="L19" s="183"/>
      <c r="M19" s="183"/>
      <c r="N19"/>
    </row>
    <row r="20" spans="1:19" ht="13.5" thickBot="1">
      <c r="A20" s="219"/>
      <c r="B20" s="27"/>
      <c r="C20" s="218"/>
      <c r="D20" s="183"/>
      <c r="E20" s="218"/>
      <c r="F20" s="218"/>
      <c r="G20" s="218"/>
      <c r="H20" s="218"/>
      <c r="I20" s="218"/>
      <c r="J20" s="218"/>
      <c r="K20" s="218"/>
      <c r="L20" s="218"/>
      <c r="M20" s="218"/>
      <c r="N20"/>
    </row>
    <row r="21" spans="1:19" ht="18.75" thickBot="1">
      <c r="A21" s="1"/>
      <c r="B21" s="206"/>
      <c r="C21" s="207" t="s">
        <v>144</v>
      </c>
      <c r="D21" s="208"/>
      <c r="E21" s="209"/>
      <c r="F21" s="208"/>
      <c r="G21" s="208"/>
      <c r="H21" s="210"/>
      <c r="I21" s="210"/>
      <c r="J21" s="209" t="s">
        <v>145</v>
      </c>
      <c r="K21" s="210"/>
      <c r="L21" s="210"/>
      <c r="M21" s="342"/>
      <c r="N21" s="212"/>
      <c r="O21" s="341"/>
      <c r="P21" s="203"/>
      <c r="Q21" s="203"/>
      <c r="R21" s="203"/>
      <c r="S21" s="342"/>
    </row>
    <row r="22" spans="1:19" ht="13.5" thickBot="1">
      <c r="A22" s="1"/>
      <c r="B22" s="3"/>
      <c r="C22" s="2"/>
      <c r="D22" s="1"/>
      <c r="E22" s="1"/>
      <c r="F22" s="3"/>
      <c r="G22" s="1"/>
      <c r="H22" s="120"/>
      <c r="I22" s="120"/>
      <c r="J22" s="120"/>
      <c r="K22" s="120"/>
      <c r="L22" s="120"/>
    </row>
    <row r="23" spans="1:19" ht="18.75" thickBot="1">
      <c r="A23" s="1"/>
      <c r="B23" s="164"/>
      <c r="C23" s="165" t="s">
        <v>121</v>
      </c>
      <c r="D23" s="166"/>
      <c r="E23" s="166"/>
      <c r="F23" s="166"/>
      <c r="G23" s="166"/>
      <c r="H23" s="167"/>
      <c r="I23" s="167"/>
      <c r="J23" s="167"/>
      <c r="K23" s="167"/>
      <c r="L23" s="167"/>
      <c r="M23" s="168"/>
      <c r="N23" s="212"/>
      <c r="O23" s="343" t="s">
        <v>472</v>
      </c>
      <c r="P23" s="344"/>
      <c r="Q23" s="344"/>
      <c r="R23" s="345"/>
      <c r="S23" s="346" t="s">
        <v>473</v>
      </c>
    </row>
    <row r="24" spans="1:19" ht="18.75" thickBot="1">
      <c r="A24" s="1"/>
      <c r="B24" s="3"/>
      <c r="C24" s="2"/>
      <c r="D24" s="1"/>
      <c r="E24" s="1"/>
      <c r="F24" s="3"/>
      <c r="G24" s="1"/>
      <c r="H24" s="120"/>
      <c r="I24" s="120"/>
      <c r="J24" s="120"/>
      <c r="K24" s="120"/>
      <c r="L24" s="122"/>
      <c r="N24" s="213"/>
    </row>
    <row r="25" spans="1:19" ht="18">
      <c r="A25" s="1"/>
      <c r="B25" s="389" t="s">
        <v>0</v>
      </c>
      <c r="C25" s="392" t="s">
        <v>1</v>
      </c>
      <c r="D25" s="395" t="s">
        <v>2</v>
      </c>
      <c r="E25" s="386" t="s">
        <v>154</v>
      </c>
      <c r="F25" s="398" t="s">
        <v>3</v>
      </c>
      <c r="G25" s="407" t="s">
        <v>4</v>
      </c>
      <c r="H25" s="410" t="s">
        <v>5</v>
      </c>
      <c r="I25" s="410" t="s">
        <v>47</v>
      </c>
      <c r="J25" s="410" t="s">
        <v>48</v>
      </c>
      <c r="K25" s="404" t="s">
        <v>49</v>
      </c>
      <c r="L25" s="122"/>
      <c r="M25" s="401" t="s">
        <v>46</v>
      </c>
      <c r="N25" s="214"/>
      <c r="O25" s="347" t="s">
        <v>474</v>
      </c>
      <c r="P25" s="348" t="s">
        <v>475</v>
      </c>
      <c r="Q25" s="349" t="s">
        <v>475</v>
      </c>
      <c r="R25" s="350" t="s">
        <v>475</v>
      </c>
      <c r="S25" s="351" t="s">
        <v>476</v>
      </c>
    </row>
    <row r="26" spans="1:19" ht="18">
      <c r="A26" s="1"/>
      <c r="B26" s="390"/>
      <c r="C26" s="393"/>
      <c r="D26" s="396"/>
      <c r="E26" s="387"/>
      <c r="F26" s="399"/>
      <c r="G26" s="408"/>
      <c r="H26" s="411"/>
      <c r="I26" s="411"/>
      <c r="J26" s="411"/>
      <c r="K26" s="405"/>
      <c r="L26" s="122"/>
      <c r="M26" s="402"/>
      <c r="N26" s="214"/>
      <c r="O26" s="352" t="s">
        <v>477</v>
      </c>
      <c r="P26" s="353" t="s">
        <v>478</v>
      </c>
      <c r="Q26" s="354" t="s">
        <v>479</v>
      </c>
      <c r="R26" s="355" t="s">
        <v>478</v>
      </c>
      <c r="S26" s="356" t="s">
        <v>480</v>
      </c>
    </row>
    <row r="27" spans="1:19" ht="18.75" thickBot="1">
      <c r="A27" s="1"/>
      <c r="B27" s="391"/>
      <c r="C27" s="394"/>
      <c r="D27" s="397"/>
      <c r="E27" s="388"/>
      <c r="F27" s="400"/>
      <c r="G27" s="409"/>
      <c r="H27" s="412"/>
      <c r="I27" s="412"/>
      <c r="J27" s="412"/>
      <c r="K27" s="406"/>
      <c r="L27" s="122"/>
      <c r="M27" s="403"/>
      <c r="N27" s="214"/>
      <c r="O27" s="357" t="s">
        <v>481</v>
      </c>
      <c r="P27" s="358" t="s">
        <v>8</v>
      </c>
      <c r="Q27" s="359" t="s">
        <v>8</v>
      </c>
      <c r="R27" s="360" t="s">
        <v>482</v>
      </c>
      <c r="S27" s="361" t="s">
        <v>482</v>
      </c>
    </row>
    <row r="28" spans="1:19" ht="13.5" thickBot="1">
      <c r="A28" s="1"/>
      <c r="B28" s="4"/>
      <c r="C28" s="5"/>
      <c r="D28" s="4"/>
      <c r="E28" s="4"/>
      <c r="F28" s="4"/>
      <c r="G28" s="4"/>
      <c r="H28" s="123"/>
      <c r="I28" s="123"/>
      <c r="J28" s="123"/>
      <c r="K28" s="123"/>
      <c r="N28" s="213"/>
    </row>
    <row r="29" spans="1:19" ht="18.75" thickBot="1">
      <c r="A29" s="1"/>
      <c r="B29" s="40" t="s">
        <v>6</v>
      </c>
      <c r="C29" s="85" t="s">
        <v>7</v>
      </c>
      <c r="D29" s="84"/>
      <c r="E29" s="84"/>
      <c r="F29" s="84"/>
      <c r="G29" s="84"/>
      <c r="H29" s="124"/>
      <c r="I29" s="124"/>
      <c r="J29" s="124"/>
      <c r="K29" s="124"/>
      <c r="L29" s="125"/>
      <c r="M29" s="126"/>
      <c r="N29" s="212"/>
      <c r="O29" s="362"/>
      <c r="P29" s="363"/>
      <c r="Q29" s="363"/>
      <c r="R29" s="363"/>
      <c r="S29" s="364"/>
    </row>
    <row r="30" spans="1:19" ht="18">
      <c r="A30" s="6"/>
      <c r="B30" s="87"/>
      <c r="C30" s="5"/>
      <c r="D30" s="4"/>
      <c r="E30" s="4"/>
      <c r="F30" s="4"/>
      <c r="G30" s="4"/>
      <c r="H30" s="123"/>
      <c r="I30" s="123"/>
      <c r="J30" s="123"/>
      <c r="K30" s="123"/>
      <c r="L30" s="122"/>
      <c r="N30" s="213"/>
    </row>
    <row r="31" spans="1:19" ht="18">
      <c r="A31" s="1"/>
      <c r="B31" s="88" t="s">
        <v>37</v>
      </c>
      <c r="C31" s="90" t="s">
        <v>9</v>
      </c>
      <c r="D31" s="93"/>
      <c r="E31" s="91"/>
      <c r="F31" s="92"/>
      <c r="G31" s="92"/>
      <c r="H31" s="127"/>
      <c r="I31" s="127"/>
      <c r="J31" s="127"/>
      <c r="K31" s="128">
        <f>SUM(J32:J35)</f>
        <v>0</v>
      </c>
      <c r="L31" s="122"/>
      <c r="M31" s="129">
        <f>SUM(M32:M35)</f>
        <v>0</v>
      </c>
      <c r="N31" s="215"/>
      <c r="O31" s="365"/>
      <c r="P31" s="366"/>
      <c r="Q31" s="366"/>
      <c r="R31" s="366"/>
      <c r="S31" s="367">
        <f>SUM(R32:R35)</f>
        <v>0</v>
      </c>
    </row>
    <row r="32" spans="1:19" ht="18">
      <c r="A32" s="1"/>
      <c r="B32" s="95" t="s">
        <v>37</v>
      </c>
      <c r="C32" s="13"/>
      <c r="D32" s="30" t="s">
        <v>10</v>
      </c>
      <c r="E32" s="58"/>
      <c r="F32" s="73"/>
      <c r="G32" s="31" t="s">
        <v>11</v>
      </c>
      <c r="H32" s="130"/>
      <c r="I32" s="130"/>
      <c r="J32" s="130">
        <f>SUM(H32*I32)</f>
        <v>0</v>
      </c>
      <c r="K32" s="131"/>
      <c r="L32" s="122"/>
      <c r="M32" s="132"/>
      <c r="N32" s="212"/>
      <c r="O32" s="169">
        <v>0</v>
      </c>
      <c r="P32" s="169">
        <v>0</v>
      </c>
      <c r="Q32" s="169">
        <f t="shared" ref="Q32:Q37" si="0">+O32+P32</f>
        <v>0</v>
      </c>
      <c r="R32" s="368">
        <f>P32*J32</f>
        <v>0</v>
      </c>
      <c r="S32" s="368"/>
    </row>
    <row r="33" spans="1:19" ht="18">
      <c r="A33" s="1"/>
      <c r="B33" s="95" t="s">
        <v>27</v>
      </c>
      <c r="C33" s="13"/>
      <c r="D33" s="39" t="s">
        <v>59</v>
      </c>
      <c r="E33" s="59"/>
      <c r="F33" s="70"/>
      <c r="G33" s="38" t="s">
        <v>11</v>
      </c>
      <c r="H33" s="133"/>
      <c r="I33" s="133"/>
      <c r="J33" s="133">
        <f>SUM(H33*I33)</f>
        <v>0</v>
      </c>
      <c r="K33" s="134"/>
      <c r="L33" s="122"/>
      <c r="M33" s="132"/>
      <c r="N33" s="212"/>
      <c r="O33" s="169">
        <v>0</v>
      </c>
      <c r="P33" s="169">
        <v>0</v>
      </c>
      <c r="Q33" s="169">
        <f t="shared" si="0"/>
        <v>0</v>
      </c>
      <c r="R33" s="368">
        <f t="shared" ref="R33:R82" si="1">P33*J33</f>
        <v>0</v>
      </c>
      <c r="S33" s="42"/>
    </row>
    <row r="34" spans="1:19" ht="18">
      <c r="A34" s="1"/>
      <c r="B34" s="95" t="s">
        <v>97</v>
      </c>
      <c r="C34" s="13"/>
      <c r="D34" s="30" t="s">
        <v>12</v>
      </c>
      <c r="E34" s="44"/>
      <c r="F34" s="70"/>
      <c r="G34" s="29" t="s">
        <v>11</v>
      </c>
      <c r="H34" s="133"/>
      <c r="I34" s="133"/>
      <c r="J34" s="133">
        <f>SUM(H34*I34)</f>
        <v>0</v>
      </c>
      <c r="K34" s="134"/>
      <c r="L34" s="122"/>
      <c r="M34" s="132"/>
      <c r="N34" s="212"/>
      <c r="O34" s="169">
        <v>0</v>
      </c>
      <c r="P34" s="169">
        <v>0</v>
      </c>
      <c r="Q34" s="169">
        <f t="shared" si="0"/>
        <v>0</v>
      </c>
      <c r="R34" s="368">
        <f t="shared" si="1"/>
        <v>0</v>
      </c>
      <c r="S34" s="42"/>
    </row>
    <row r="35" spans="1:19" ht="18">
      <c r="A35" s="1"/>
      <c r="B35" s="95" t="s">
        <v>98</v>
      </c>
      <c r="C35" s="13"/>
      <c r="D35" s="30" t="s">
        <v>13</v>
      </c>
      <c r="E35" s="44"/>
      <c r="F35" s="70"/>
      <c r="G35" s="29" t="s">
        <v>11</v>
      </c>
      <c r="H35" s="133"/>
      <c r="I35" s="133"/>
      <c r="J35" s="133">
        <f>SUM(H35*I35)</f>
        <v>0</v>
      </c>
      <c r="K35" s="130"/>
      <c r="L35" s="122"/>
      <c r="M35" s="132"/>
      <c r="N35" s="212"/>
      <c r="O35" s="169">
        <v>0</v>
      </c>
      <c r="P35" s="169">
        <v>0</v>
      </c>
      <c r="Q35" s="169">
        <f t="shared" si="0"/>
        <v>0</v>
      </c>
      <c r="R35" s="368">
        <f t="shared" si="1"/>
        <v>0</v>
      </c>
      <c r="S35" s="42"/>
    </row>
    <row r="36" spans="1:19" ht="18">
      <c r="A36" s="1"/>
      <c r="B36" s="88" t="s">
        <v>38</v>
      </c>
      <c r="C36" s="90" t="s">
        <v>41</v>
      </c>
      <c r="D36" s="91"/>
      <c r="E36" s="91"/>
      <c r="F36" s="92"/>
      <c r="G36" s="92"/>
      <c r="H36" s="127"/>
      <c r="I36" s="127"/>
      <c r="J36" s="127"/>
      <c r="K36" s="128">
        <f>SUM(J37:J43)</f>
        <v>0</v>
      </c>
      <c r="L36" s="122"/>
      <c r="M36" s="129">
        <f>SUM(M37:M43)</f>
        <v>0</v>
      </c>
      <c r="N36" s="215"/>
      <c r="O36" s="365"/>
      <c r="P36" s="366"/>
      <c r="Q36" s="366"/>
      <c r="R36" s="366"/>
      <c r="S36" s="367">
        <f>SUM(R37:R47)</f>
        <v>0</v>
      </c>
    </row>
    <row r="37" spans="1:19" ht="18">
      <c r="A37" s="1"/>
      <c r="B37" s="95" t="s">
        <v>39</v>
      </c>
      <c r="C37" s="13"/>
      <c r="D37" s="30" t="s">
        <v>274</v>
      </c>
      <c r="E37" s="58"/>
      <c r="F37" s="73"/>
      <c r="G37" s="31" t="s">
        <v>14</v>
      </c>
      <c r="H37" s="130"/>
      <c r="I37" s="130"/>
      <c r="J37" s="130">
        <f t="shared" ref="J37:J47" si="2">SUM(H37*I37)</f>
        <v>0</v>
      </c>
      <c r="K37" s="131"/>
      <c r="L37" s="122"/>
      <c r="M37" s="132"/>
      <c r="N37" s="212"/>
      <c r="O37" s="169">
        <v>0</v>
      </c>
      <c r="P37" s="169">
        <v>0</v>
      </c>
      <c r="Q37" s="169">
        <f t="shared" si="0"/>
        <v>0</v>
      </c>
      <c r="R37" s="368">
        <f t="shared" si="1"/>
        <v>0</v>
      </c>
      <c r="S37" s="368"/>
    </row>
    <row r="38" spans="1:19" ht="18">
      <c r="A38" s="28"/>
      <c r="B38" s="95">
        <v>2.02</v>
      </c>
      <c r="C38" s="13"/>
      <c r="D38" s="30" t="s">
        <v>42</v>
      </c>
      <c r="E38" s="44"/>
      <c r="F38" s="70"/>
      <c r="G38" s="29" t="s">
        <v>16</v>
      </c>
      <c r="H38" s="133"/>
      <c r="I38" s="133"/>
      <c r="J38" s="133">
        <f t="shared" si="2"/>
        <v>0</v>
      </c>
      <c r="K38" s="134"/>
      <c r="L38" s="122"/>
      <c r="M38" s="132"/>
      <c r="N38" s="212"/>
      <c r="O38" s="169">
        <v>0</v>
      </c>
      <c r="P38" s="169">
        <v>0</v>
      </c>
      <c r="Q38" s="169">
        <f t="shared" ref="Q38:Q47" si="3">+O38+P38</f>
        <v>0</v>
      </c>
      <c r="R38" s="368">
        <f t="shared" si="1"/>
        <v>0</v>
      </c>
      <c r="S38" s="42"/>
    </row>
    <row r="39" spans="1:19" ht="18">
      <c r="A39" s="28"/>
      <c r="B39" s="95" t="s">
        <v>100</v>
      </c>
      <c r="C39" s="13"/>
      <c r="D39" s="30" t="s">
        <v>275</v>
      </c>
      <c r="E39" s="44"/>
      <c r="F39" s="70"/>
      <c r="G39" s="29" t="s">
        <v>14</v>
      </c>
      <c r="H39" s="133"/>
      <c r="I39" s="133"/>
      <c r="J39" s="133">
        <f t="shared" si="2"/>
        <v>0</v>
      </c>
      <c r="K39" s="134"/>
      <c r="L39" s="122"/>
      <c r="M39" s="132"/>
      <c r="N39" s="212"/>
      <c r="O39" s="169">
        <v>0</v>
      </c>
      <c r="P39" s="169">
        <v>0</v>
      </c>
      <c r="Q39" s="169">
        <f t="shared" si="3"/>
        <v>0</v>
      </c>
      <c r="R39" s="368">
        <f t="shared" si="1"/>
        <v>0</v>
      </c>
      <c r="S39" s="42"/>
    </row>
    <row r="40" spans="1:19" ht="18">
      <c r="A40" s="28"/>
      <c r="B40" s="95" t="s">
        <v>101</v>
      </c>
      <c r="C40" s="13"/>
      <c r="D40" s="39" t="s">
        <v>299</v>
      </c>
      <c r="E40" s="44"/>
      <c r="F40" s="70"/>
      <c r="G40" s="29" t="s">
        <v>14</v>
      </c>
      <c r="H40" s="133"/>
      <c r="I40" s="133"/>
      <c r="J40" s="130">
        <f t="shared" si="2"/>
        <v>0</v>
      </c>
      <c r="K40" s="134"/>
      <c r="L40" s="122"/>
      <c r="M40" s="132"/>
      <c r="N40" s="212"/>
      <c r="O40" s="169">
        <v>0</v>
      </c>
      <c r="P40" s="169">
        <v>0</v>
      </c>
      <c r="Q40" s="169">
        <f t="shared" si="3"/>
        <v>0</v>
      </c>
      <c r="R40" s="368">
        <f t="shared" si="1"/>
        <v>0</v>
      </c>
      <c r="S40" s="42"/>
    </row>
    <row r="41" spans="1:19" ht="18">
      <c r="A41" s="28"/>
      <c r="B41" s="95" t="s">
        <v>102</v>
      </c>
      <c r="C41" s="13"/>
      <c r="D41" s="39" t="s">
        <v>300</v>
      </c>
      <c r="E41" s="44"/>
      <c r="F41" s="70"/>
      <c r="G41" s="29" t="s">
        <v>14</v>
      </c>
      <c r="H41" s="133"/>
      <c r="I41" s="133"/>
      <c r="J41" s="130">
        <f t="shared" si="2"/>
        <v>0</v>
      </c>
      <c r="K41" s="134"/>
      <c r="L41" s="122"/>
      <c r="M41" s="132"/>
      <c r="N41" s="212"/>
      <c r="O41" s="169">
        <v>0</v>
      </c>
      <c r="P41" s="169">
        <v>0</v>
      </c>
      <c r="Q41" s="169">
        <f t="shared" si="3"/>
        <v>0</v>
      </c>
      <c r="R41" s="368">
        <f t="shared" si="1"/>
        <v>0</v>
      </c>
      <c r="S41" s="42"/>
    </row>
    <row r="42" spans="1:19" ht="18">
      <c r="A42" s="28"/>
      <c r="B42" s="95" t="s">
        <v>103</v>
      </c>
      <c r="C42" s="13"/>
      <c r="D42" s="39" t="s">
        <v>281</v>
      </c>
      <c r="E42" s="44"/>
      <c r="F42" s="70"/>
      <c r="G42" s="29" t="s">
        <v>276</v>
      </c>
      <c r="H42" s="133"/>
      <c r="I42" s="133"/>
      <c r="J42" s="133">
        <f t="shared" si="2"/>
        <v>0</v>
      </c>
      <c r="K42" s="134"/>
      <c r="L42" s="122"/>
      <c r="M42" s="132"/>
      <c r="N42" s="212"/>
      <c r="O42" s="169">
        <v>0</v>
      </c>
      <c r="P42" s="169">
        <v>0</v>
      </c>
      <c r="Q42" s="169">
        <f t="shared" si="3"/>
        <v>0</v>
      </c>
      <c r="R42" s="368">
        <f t="shared" si="1"/>
        <v>0</v>
      </c>
      <c r="S42" s="42"/>
    </row>
    <row r="43" spans="1:19" ht="18">
      <c r="A43" s="28"/>
      <c r="B43" s="95" t="s">
        <v>104</v>
      </c>
      <c r="C43" s="13"/>
      <c r="D43" s="39" t="s">
        <v>284</v>
      </c>
      <c r="E43" s="44"/>
      <c r="F43" s="70"/>
      <c r="G43" s="29" t="s">
        <v>16</v>
      </c>
      <c r="H43" s="133"/>
      <c r="I43" s="133"/>
      <c r="J43" s="133">
        <f t="shared" si="2"/>
        <v>0</v>
      </c>
      <c r="K43" s="134"/>
      <c r="L43" s="122"/>
      <c r="M43" s="132"/>
      <c r="N43" s="212"/>
      <c r="O43" s="169">
        <v>0</v>
      </c>
      <c r="P43" s="169">
        <v>0</v>
      </c>
      <c r="Q43" s="169">
        <f t="shared" si="3"/>
        <v>0</v>
      </c>
      <c r="R43" s="368">
        <f t="shared" si="1"/>
        <v>0</v>
      </c>
      <c r="S43" s="42"/>
    </row>
    <row r="44" spans="1:19" ht="18">
      <c r="A44" s="28"/>
      <c r="B44" s="95" t="s">
        <v>105</v>
      </c>
      <c r="C44" s="13"/>
      <c r="D44" s="39" t="s">
        <v>285</v>
      </c>
      <c r="E44" s="44"/>
      <c r="F44" s="70"/>
      <c r="G44" s="29" t="s">
        <v>16</v>
      </c>
      <c r="H44" s="133"/>
      <c r="I44" s="133"/>
      <c r="J44" s="133">
        <f t="shared" si="2"/>
        <v>0</v>
      </c>
      <c r="K44" s="134"/>
      <c r="L44" s="122"/>
      <c r="M44" s="132"/>
      <c r="N44" s="212"/>
      <c r="O44" s="169">
        <v>0</v>
      </c>
      <c r="P44" s="169">
        <v>0</v>
      </c>
      <c r="Q44" s="169">
        <f t="shared" si="3"/>
        <v>0</v>
      </c>
      <c r="R44" s="368">
        <f t="shared" si="1"/>
        <v>0</v>
      </c>
      <c r="S44" s="42"/>
    </row>
    <row r="45" spans="1:19" ht="18">
      <c r="A45" s="28"/>
      <c r="B45" s="95" t="s">
        <v>106</v>
      </c>
      <c r="C45" s="13"/>
      <c r="D45" s="39" t="s">
        <v>286</v>
      </c>
      <c r="E45" s="44"/>
      <c r="F45" s="70"/>
      <c r="G45" s="29" t="s">
        <v>16</v>
      </c>
      <c r="H45" s="133"/>
      <c r="I45" s="133"/>
      <c r="J45" s="133">
        <f t="shared" si="2"/>
        <v>0</v>
      </c>
      <c r="K45" s="134"/>
      <c r="L45" s="122"/>
      <c r="M45" s="132"/>
      <c r="N45" s="212"/>
      <c r="O45" s="169">
        <v>0</v>
      </c>
      <c r="P45" s="169">
        <v>0</v>
      </c>
      <c r="Q45" s="169">
        <f t="shared" si="3"/>
        <v>0</v>
      </c>
      <c r="R45" s="368">
        <f t="shared" si="1"/>
        <v>0</v>
      </c>
      <c r="S45" s="42"/>
    </row>
    <row r="46" spans="1:19" ht="18">
      <c r="A46" s="28"/>
      <c r="B46" s="95" t="s">
        <v>107</v>
      </c>
      <c r="C46" s="13"/>
      <c r="D46" s="39" t="s">
        <v>277</v>
      </c>
      <c r="E46" s="44"/>
      <c r="F46" s="70"/>
      <c r="G46" s="29" t="s">
        <v>15</v>
      </c>
      <c r="H46" s="133"/>
      <c r="I46" s="133"/>
      <c r="J46" s="133">
        <f t="shared" si="2"/>
        <v>0</v>
      </c>
      <c r="K46" s="134"/>
      <c r="L46" s="122"/>
      <c r="M46" s="132"/>
      <c r="N46" s="212"/>
      <c r="O46" s="169">
        <v>0</v>
      </c>
      <c r="P46" s="169">
        <v>0</v>
      </c>
      <c r="Q46" s="169">
        <f t="shared" si="3"/>
        <v>0</v>
      </c>
      <c r="R46" s="368">
        <f t="shared" si="1"/>
        <v>0</v>
      </c>
      <c r="S46" s="158"/>
    </row>
    <row r="47" spans="1:19" ht="18">
      <c r="A47" s="28"/>
      <c r="B47" s="95" t="s">
        <v>301</v>
      </c>
      <c r="C47" s="13"/>
      <c r="D47" s="39" t="s">
        <v>283</v>
      </c>
      <c r="E47" s="44"/>
      <c r="F47" s="70"/>
      <c r="G47" s="29" t="s">
        <v>16</v>
      </c>
      <c r="H47" s="133"/>
      <c r="I47" s="133"/>
      <c r="J47" s="133">
        <f t="shared" si="2"/>
        <v>0</v>
      </c>
      <c r="K47" s="134"/>
      <c r="L47" s="122"/>
      <c r="M47" s="132"/>
      <c r="N47" s="212"/>
      <c r="O47" s="169">
        <v>0</v>
      </c>
      <c r="P47" s="169">
        <v>0</v>
      </c>
      <c r="Q47" s="169">
        <f t="shared" si="3"/>
        <v>0</v>
      </c>
      <c r="R47" s="368">
        <f t="shared" si="1"/>
        <v>0</v>
      </c>
      <c r="S47" s="158"/>
    </row>
    <row r="48" spans="1:19" ht="18">
      <c r="A48" s="1"/>
      <c r="B48" s="88" t="s">
        <v>364</v>
      </c>
      <c r="C48" s="90" t="s">
        <v>282</v>
      </c>
      <c r="D48" s="91"/>
      <c r="E48" s="96" t="str">
        <f>+$E$25</f>
        <v>DIMENSIÓN ESPESOR MARCAS Y MODELOS</v>
      </c>
      <c r="F48" s="92"/>
      <c r="G48" s="92"/>
      <c r="H48" s="127"/>
      <c r="I48" s="127"/>
      <c r="J48" s="127"/>
      <c r="K48" s="128">
        <f>SUM(J49:J55)</f>
        <v>0</v>
      </c>
      <c r="L48" s="122"/>
      <c r="M48" s="129">
        <f>SUM(M49:M55)</f>
        <v>0</v>
      </c>
      <c r="N48" s="215"/>
      <c r="O48" s="365"/>
      <c r="P48" s="366"/>
      <c r="Q48" s="366"/>
      <c r="R48" s="366"/>
      <c r="S48" s="367">
        <f>SUM(R49:R59)</f>
        <v>0</v>
      </c>
    </row>
    <row r="49" spans="1:19" ht="18">
      <c r="A49" s="1"/>
      <c r="B49" s="95" t="s">
        <v>375</v>
      </c>
      <c r="C49" s="46" t="s">
        <v>278</v>
      </c>
      <c r="D49" s="39"/>
      <c r="E49" s="11"/>
      <c r="F49" s="70"/>
      <c r="G49" s="29"/>
      <c r="H49" s="133"/>
      <c r="I49" s="133"/>
      <c r="J49" s="133"/>
      <c r="K49" s="134"/>
      <c r="L49" s="122"/>
      <c r="M49" s="132"/>
      <c r="N49" s="212"/>
      <c r="O49" s="169"/>
      <c r="P49" s="169"/>
      <c r="Q49" s="169"/>
      <c r="R49" s="368"/>
      <c r="S49" s="368"/>
    </row>
    <row r="50" spans="1:19" ht="18">
      <c r="A50" s="1"/>
      <c r="B50" s="95" t="s">
        <v>446</v>
      </c>
      <c r="C50" s="45"/>
      <c r="D50" s="39" t="s">
        <v>303</v>
      </c>
      <c r="E50" s="77"/>
      <c r="F50" s="70"/>
      <c r="G50" s="29" t="s">
        <v>16</v>
      </c>
      <c r="H50" s="133"/>
      <c r="I50" s="133"/>
      <c r="J50" s="133">
        <f>SUM(H50*I50)</f>
        <v>0</v>
      </c>
      <c r="K50" s="134"/>
      <c r="L50" s="122"/>
      <c r="M50" s="132"/>
      <c r="N50" s="212"/>
      <c r="O50" s="169">
        <v>0</v>
      </c>
      <c r="P50" s="169">
        <v>0</v>
      </c>
      <c r="Q50" s="169">
        <f t="shared" ref="Q50:Q59" si="4">+O50+P50</f>
        <v>0</v>
      </c>
      <c r="R50" s="368">
        <f t="shared" si="1"/>
        <v>0</v>
      </c>
      <c r="S50" s="368"/>
    </row>
    <row r="51" spans="1:19" ht="18">
      <c r="A51" s="1"/>
      <c r="B51" s="95" t="s">
        <v>376</v>
      </c>
      <c r="C51" s="46" t="s">
        <v>304</v>
      </c>
      <c r="D51" s="39"/>
      <c r="E51" s="77"/>
      <c r="F51" s="70"/>
      <c r="G51" s="29"/>
      <c r="H51" s="133"/>
      <c r="I51" s="133"/>
      <c r="J51" s="133"/>
      <c r="K51" s="134"/>
      <c r="L51" s="122"/>
      <c r="M51" s="132"/>
      <c r="N51" s="212"/>
      <c r="O51" s="169"/>
      <c r="P51" s="169"/>
      <c r="Q51" s="169"/>
      <c r="R51" s="368"/>
      <c r="S51" s="42"/>
    </row>
    <row r="52" spans="1:19" ht="18">
      <c r="A52" s="1"/>
      <c r="B52" s="95" t="s">
        <v>447</v>
      </c>
      <c r="C52" s="240"/>
      <c r="D52" s="39" t="s">
        <v>302</v>
      </c>
      <c r="E52" s="11"/>
      <c r="F52" s="70"/>
      <c r="G52" s="29" t="s">
        <v>16</v>
      </c>
      <c r="H52" s="133"/>
      <c r="I52" s="133"/>
      <c r="J52" s="133">
        <f>SUM(H52*I52)</f>
        <v>0</v>
      </c>
      <c r="K52" s="134"/>
      <c r="L52" s="122"/>
      <c r="M52" s="132"/>
      <c r="N52" s="212"/>
      <c r="O52" s="169">
        <v>0</v>
      </c>
      <c r="P52" s="169">
        <v>0</v>
      </c>
      <c r="Q52" s="169">
        <f t="shared" si="4"/>
        <v>0</v>
      </c>
      <c r="R52" s="368">
        <f t="shared" si="1"/>
        <v>0</v>
      </c>
      <c r="S52" s="42"/>
    </row>
    <row r="53" spans="1:19" ht="18">
      <c r="A53" s="1"/>
      <c r="B53" s="95" t="s">
        <v>448</v>
      </c>
      <c r="C53" s="45"/>
      <c r="D53" s="39" t="s">
        <v>280</v>
      </c>
      <c r="E53" s="77"/>
      <c r="F53" s="70"/>
      <c r="G53" s="29" t="s">
        <v>16</v>
      </c>
      <c r="H53" s="133"/>
      <c r="I53" s="133"/>
      <c r="J53" s="133">
        <f>SUM(H53*I53)</f>
        <v>0</v>
      </c>
      <c r="K53" s="134"/>
      <c r="L53" s="122"/>
      <c r="M53" s="132"/>
      <c r="N53" s="212"/>
      <c r="O53" s="169">
        <v>0</v>
      </c>
      <c r="P53" s="169">
        <v>0</v>
      </c>
      <c r="Q53" s="169">
        <f t="shared" si="4"/>
        <v>0</v>
      </c>
      <c r="R53" s="368">
        <f t="shared" si="1"/>
        <v>0</v>
      </c>
      <c r="S53" s="42"/>
    </row>
    <row r="54" spans="1:19" ht="18">
      <c r="A54" s="6"/>
      <c r="B54" s="95" t="s">
        <v>377</v>
      </c>
      <c r="C54" s="76" t="s">
        <v>287</v>
      </c>
      <c r="D54" s="39" t="s">
        <v>279</v>
      </c>
      <c r="E54" s="77"/>
      <c r="F54" s="34"/>
      <c r="G54" s="29"/>
      <c r="H54" s="133"/>
      <c r="I54" s="133"/>
      <c r="J54" s="133"/>
      <c r="K54" s="134"/>
      <c r="L54" s="122"/>
      <c r="M54" s="132"/>
      <c r="N54" s="212"/>
      <c r="O54" s="169"/>
      <c r="P54" s="169"/>
      <c r="Q54" s="169"/>
      <c r="R54" s="368"/>
      <c r="S54" s="42"/>
    </row>
    <row r="55" spans="1:19" ht="18">
      <c r="A55" s="6"/>
      <c r="B55" s="95" t="s">
        <v>449</v>
      </c>
      <c r="C55" s="13"/>
      <c r="D55" s="39" t="s">
        <v>305</v>
      </c>
      <c r="E55" s="11"/>
      <c r="F55" s="73"/>
      <c r="G55" s="31" t="s">
        <v>16</v>
      </c>
      <c r="H55" s="130"/>
      <c r="I55" s="130"/>
      <c r="J55" s="130">
        <f>SUM(H55*I55)</f>
        <v>0</v>
      </c>
      <c r="K55" s="134"/>
      <c r="L55" s="122"/>
      <c r="M55" s="132"/>
      <c r="N55" s="212"/>
      <c r="O55" s="169">
        <v>0</v>
      </c>
      <c r="P55" s="169">
        <v>0</v>
      </c>
      <c r="Q55" s="169">
        <f t="shared" si="4"/>
        <v>0</v>
      </c>
      <c r="R55" s="368">
        <f t="shared" si="1"/>
        <v>0</v>
      </c>
      <c r="S55" s="42"/>
    </row>
    <row r="56" spans="1:19" ht="18">
      <c r="A56" s="6"/>
      <c r="B56" s="95" t="s">
        <v>450</v>
      </c>
      <c r="C56" s="13"/>
      <c r="D56" s="39" t="s">
        <v>306</v>
      </c>
      <c r="E56" s="77"/>
      <c r="F56" s="73"/>
      <c r="G56" s="31" t="s">
        <v>16</v>
      </c>
      <c r="H56" s="130"/>
      <c r="I56" s="130"/>
      <c r="J56" s="130">
        <f>SUM(H56*I56)</f>
        <v>0</v>
      </c>
      <c r="K56" s="134"/>
      <c r="L56" s="122"/>
      <c r="M56" s="132"/>
      <c r="N56" s="212"/>
      <c r="O56" s="169">
        <v>0</v>
      </c>
      <c r="P56" s="169">
        <v>0</v>
      </c>
      <c r="Q56" s="169">
        <f t="shared" si="4"/>
        <v>0</v>
      </c>
      <c r="R56" s="368">
        <f t="shared" si="1"/>
        <v>0</v>
      </c>
      <c r="S56" s="42"/>
    </row>
    <row r="57" spans="1:19" ht="18">
      <c r="A57" s="6"/>
      <c r="B57" s="95" t="s">
        <v>451</v>
      </c>
      <c r="C57" s="13"/>
      <c r="D57" s="39" t="s">
        <v>307</v>
      </c>
      <c r="E57" s="77"/>
      <c r="F57" s="73"/>
      <c r="G57" s="31" t="s">
        <v>16</v>
      </c>
      <c r="H57" s="130"/>
      <c r="I57" s="130"/>
      <c r="J57" s="130">
        <f>SUM(H57*I57)</f>
        <v>0</v>
      </c>
      <c r="K57" s="134"/>
      <c r="L57" s="122"/>
      <c r="M57" s="132"/>
      <c r="N57" s="212"/>
      <c r="O57" s="169">
        <v>0</v>
      </c>
      <c r="P57" s="169">
        <v>0</v>
      </c>
      <c r="Q57" s="169">
        <f t="shared" si="4"/>
        <v>0</v>
      </c>
      <c r="R57" s="368">
        <f t="shared" si="1"/>
        <v>0</v>
      </c>
      <c r="S57" s="42"/>
    </row>
    <row r="58" spans="1:19" ht="18">
      <c r="A58" s="6"/>
      <c r="B58" s="95" t="s">
        <v>452</v>
      </c>
      <c r="C58" s="13"/>
      <c r="D58" s="39" t="s">
        <v>309</v>
      </c>
      <c r="E58" s="11"/>
      <c r="F58" s="73"/>
      <c r="G58" s="31" t="s">
        <v>16</v>
      </c>
      <c r="H58" s="130"/>
      <c r="I58" s="130"/>
      <c r="J58" s="130">
        <f>SUM(H58*I58)</f>
        <v>0</v>
      </c>
      <c r="K58" s="134"/>
      <c r="L58" s="122"/>
      <c r="M58" s="132"/>
      <c r="N58" s="212"/>
      <c r="O58" s="169">
        <v>0</v>
      </c>
      <c r="P58" s="169">
        <v>0</v>
      </c>
      <c r="Q58" s="169">
        <f t="shared" si="4"/>
        <v>0</v>
      </c>
      <c r="R58" s="368">
        <f t="shared" si="1"/>
        <v>0</v>
      </c>
      <c r="S58" s="42"/>
    </row>
    <row r="59" spans="1:19" ht="18">
      <c r="A59" s="6"/>
      <c r="B59" s="95" t="s">
        <v>453</v>
      </c>
      <c r="C59" s="13"/>
      <c r="D59" s="39" t="s">
        <v>308</v>
      </c>
      <c r="E59" s="77"/>
      <c r="F59" s="73"/>
      <c r="G59" s="31" t="s">
        <v>16</v>
      </c>
      <c r="H59" s="130"/>
      <c r="I59" s="130"/>
      <c r="J59" s="130">
        <f>SUM(H59*I59)</f>
        <v>0</v>
      </c>
      <c r="K59" s="134"/>
      <c r="L59" s="122"/>
      <c r="M59" s="132"/>
      <c r="N59" s="212"/>
      <c r="O59" s="169">
        <v>0</v>
      </c>
      <c r="P59" s="169">
        <v>0</v>
      </c>
      <c r="Q59" s="169">
        <f t="shared" si="4"/>
        <v>0</v>
      </c>
      <c r="R59" s="368">
        <f t="shared" si="1"/>
        <v>0</v>
      </c>
      <c r="S59" s="158"/>
    </row>
    <row r="60" spans="1:19" ht="18">
      <c r="A60" s="1"/>
      <c r="B60" s="88" t="s">
        <v>108</v>
      </c>
      <c r="C60" s="239" t="s">
        <v>17</v>
      </c>
      <c r="D60" s="237"/>
      <c r="E60" s="91"/>
      <c r="F60" s="92"/>
      <c r="G60" s="92"/>
      <c r="H60" s="127"/>
      <c r="I60" s="127"/>
      <c r="J60" s="127"/>
      <c r="K60" s="128">
        <f>SUM(J61:J62)</f>
        <v>0</v>
      </c>
      <c r="L60" s="122"/>
      <c r="M60" s="129">
        <f>SUM(M61:M62)</f>
        <v>0</v>
      </c>
      <c r="N60" s="215"/>
      <c r="O60" s="365"/>
      <c r="P60" s="366"/>
      <c r="Q60" s="366"/>
      <c r="R60" s="366"/>
      <c r="S60" s="367">
        <f>SUM(R61:R62)</f>
        <v>0</v>
      </c>
    </row>
    <row r="61" spans="1:19" ht="18">
      <c r="A61" s="1"/>
      <c r="B61" s="95" t="s">
        <v>109</v>
      </c>
      <c r="C61" s="13"/>
      <c r="D61" s="74" t="s">
        <v>257</v>
      </c>
      <c r="E61" s="58"/>
      <c r="F61" s="73"/>
      <c r="G61" s="31" t="s">
        <v>16</v>
      </c>
      <c r="H61" s="130"/>
      <c r="I61" s="130"/>
      <c r="J61" s="130">
        <f>SUM(H61*I61)</f>
        <v>0</v>
      </c>
      <c r="K61" s="131"/>
      <c r="L61" s="122"/>
      <c r="M61" s="132"/>
      <c r="N61" s="212"/>
      <c r="O61" s="169">
        <v>0</v>
      </c>
      <c r="P61" s="169">
        <v>0</v>
      </c>
      <c r="Q61" s="169">
        <f>+O61+P61</f>
        <v>0</v>
      </c>
      <c r="R61" s="368">
        <f t="shared" si="1"/>
        <v>0</v>
      </c>
      <c r="S61" s="368"/>
    </row>
    <row r="62" spans="1:19" ht="18">
      <c r="A62" s="1"/>
      <c r="B62" s="95" t="s">
        <v>454</v>
      </c>
      <c r="C62" s="13"/>
      <c r="D62" s="43" t="s">
        <v>18</v>
      </c>
      <c r="E62" s="44"/>
      <c r="F62" s="70"/>
      <c r="G62" s="29" t="s">
        <v>16</v>
      </c>
      <c r="H62" s="133"/>
      <c r="I62" s="133"/>
      <c r="J62" s="133">
        <f>SUM(H62*I62)</f>
        <v>0</v>
      </c>
      <c r="K62" s="134"/>
      <c r="L62" s="122"/>
      <c r="M62" s="132"/>
      <c r="N62" s="212"/>
      <c r="O62" s="169">
        <v>0</v>
      </c>
      <c r="P62" s="169">
        <v>0</v>
      </c>
      <c r="Q62" s="169">
        <f>+O62+P62</f>
        <v>0</v>
      </c>
      <c r="R62" s="368">
        <f t="shared" si="1"/>
        <v>0</v>
      </c>
      <c r="S62" s="42"/>
    </row>
    <row r="63" spans="1:19" ht="18">
      <c r="A63" s="1"/>
      <c r="B63" s="88" t="s">
        <v>111</v>
      </c>
      <c r="C63" s="239" t="s">
        <v>310</v>
      </c>
      <c r="D63" s="237"/>
      <c r="E63" s="91"/>
      <c r="F63" s="92"/>
      <c r="G63" s="92"/>
      <c r="H63" s="127"/>
      <c r="I63" s="127"/>
      <c r="J63" s="127"/>
      <c r="K63" s="128">
        <f>SUM(J64)</f>
        <v>0</v>
      </c>
      <c r="L63" s="122"/>
      <c r="M63" s="129">
        <f>SUM(M64)</f>
        <v>0</v>
      </c>
      <c r="N63" s="212"/>
      <c r="O63" s="365"/>
      <c r="P63" s="366"/>
      <c r="Q63" s="366"/>
      <c r="R63" s="366"/>
      <c r="S63" s="367">
        <f>SUM(R64:R64)</f>
        <v>0</v>
      </c>
    </row>
    <row r="64" spans="1:19" ht="18">
      <c r="A64" s="1"/>
      <c r="B64" s="257" t="s">
        <v>455</v>
      </c>
      <c r="C64" s="241"/>
      <c r="D64" s="230" t="s">
        <v>311</v>
      </c>
      <c r="E64" s="229"/>
      <c r="F64" s="245"/>
      <c r="G64" s="29" t="s">
        <v>16</v>
      </c>
      <c r="H64" s="246"/>
      <c r="I64" s="246"/>
      <c r="J64" s="133">
        <f>SUM(H64*I64)</f>
        <v>0</v>
      </c>
      <c r="K64" s="243"/>
      <c r="L64" s="181"/>
      <c r="M64" s="244"/>
      <c r="N64" s="212"/>
      <c r="O64" s="169">
        <v>0</v>
      </c>
      <c r="P64" s="169">
        <v>0</v>
      </c>
      <c r="Q64" s="169">
        <f>+O64+P64</f>
        <v>0</v>
      </c>
      <c r="R64" s="368">
        <f t="shared" si="1"/>
        <v>0</v>
      </c>
      <c r="S64" s="368"/>
    </row>
    <row r="65" spans="1:19" ht="18">
      <c r="A65" s="1"/>
      <c r="B65" s="88" t="s">
        <v>113</v>
      </c>
      <c r="C65" s="90" t="s">
        <v>19</v>
      </c>
      <c r="D65" s="91"/>
      <c r="E65" s="96" t="str">
        <f>+$E$25</f>
        <v>DIMENSIÓN ESPESOR MARCAS Y MODELOS</v>
      </c>
      <c r="F65" s="92"/>
      <c r="G65" s="92"/>
      <c r="H65" s="127"/>
      <c r="I65" s="127"/>
      <c r="J65" s="127"/>
      <c r="K65" s="128">
        <f>SUM(J66:J79)</f>
        <v>0</v>
      </c>
      <c r="L65" s="122"/>
      <c r="M65" s="129">
        <f>SUM(M66:M79)</f>
        <v>0</v>
      </c>
      <c r="N65" s="215"/>
      <c r="O65" s="365"/>
      <c r="P65" s="366"/>
      <c r="Q65" s="366"/>
      <c r="R65" s="366"/>
      <c r="S65" s="367">
        <f>SUM(R66:R79)</f>
        <v>0</v>
      </c>
    </row>
    <row r="66" spans="1:19" ht="18">
      <c r="A66" s="1"/>
      <c r="B66" s="101" t="s">
        <v>55</v>
      </c>
      <c r="C66" s="98"/>
      <c r="D66" s="77" t="s">
        <v>320</v>
      </c>
      <c r="E66" s="9"/>
      <c r="F66" s="31"/>
      <c r="G66" s="31" t="s">
        <v>16</v>
      </c>
      <c r="H66" s="130"/>
      <c r="I66" s="130"/>
      <c r="J66" s="130">
        <f t="shared" ref="J66:J79" si="5">SUM(H66*I66)</f>
        <v>0</v>
      </c>
      <c r="K66" s="131"/>
      <c r="L66" s="122"/>
      <c r="M66" s="132"/>
      <c r="N66" s="212"/>
      <c r="O66" s="169">
        <v>0</v>
      </c>
      <c r="P66" s="169">
        <v>0</v>
      </c>
      <c r="Q66" s="169">
        <f t="shared" ref="Q66:Q75" si="6">+O66+P66</f>
        <v>0</v>
      </c>
      <c r="R66" s="368">
        <f t="shared" si="1"/>
        <v>0</v>
      </c>
      <c r="S66" s="368"/>
    </row>
    <row r="67" spans="1:19" ht="18">
      <c r="A67" s="1"/>
      <c r="B67" s="101" t="s">
        <v>456</v>
      </c>
      <c r="C67" s="98"/>
      <c r="D67" s="77" t="s">
        <v>321</v>
      </c>
      <c r="E67" s="11"/>
      <c r="F67" s="31"/>
      <c r="G67" s="31" t="s">
        <v>16</v>
      </c>
      <c r="H67" s="130"/>
      <c r="I67" s="130"/>
      <c r="J67" s="130">
        <f t="shared" si="5"/>
        <v>0</v>
      </c>
      <c r="K67" s="134"/>
      <c r="L67" s="122"/>
      <c r="M67" s="132"/>
      <c r="N67" s="212"/>
      <c r="O67" s="169">
        <v>0</v>
      </c>
      <c r="P67" s="169">
        <v>0</v>
      </c>
      <c r="Q67" s="169">
        <f t="shared" si="6"/>
        <v>0</v>
      </c>
      <c r="R67" s="368">
        <f t="shared" si="1"/>
        <v>0</v>
      </c>
      <c r="S67" s="368"/>
    </row>
    <row r="68" spans="1:19" ht="18">
      <c r="A68" s="1"/>
      <c r="B68" s="101" t="s">
        <v>54</v>
      </c>
      <c r="C68" s="157" t="s">
        <v>20</v>
      </c>
      <c r="D68" s="39" t="s">
        <v>313</v>
      </c>
      <c r="E68" s="9"/>
      <c r="F68" s="29"/>
      <c r="G68" s="29" t="s">
        <v>16</v>
      </c>
      <c r="H68" s="133"/>
      <c r="I68" s="133"/>
      <c r="J68" s="130">
        <f t="shared" si="5"/>
        <v>0</v>
      </c>
      <c r="K68" s="134"/>
      <c r="L68" s="122"/>
      <c r="M68" s="132"/>
      <c r="N68" s="212"/>
      <c r="O68" s="169">
        <v>0</v>
      </c>
      <c r="P68" s="169">
        <v>0</v>
      </c>
      <c r="Q68" s="169">
        <f t="shared" si="6"/>
        <v>0</v>
      </c>
      <c r="R68" s="368">
        <f t="shared" si="1"/>
        <v>0</v>
      </c>
      <c r="S68" s="368"/>
    </row>
    <row r="69" spans="1:19" ht="18">
      <c r="A69" s="1"/>
      <c r="B69" s="101" t="s">
        <v>457</v>
      </c>
      <c r="C69" s="98"/>
      <c r="D69" s="39" t="s">
        <v>258</v>
      </c>
      <c r="E69" s="11"/>
      <c r="F69" s="70"/>
      <c r="G69" s="38" t="s">
        <v>16</v>
      </c>
      <c r="H69" s="133"/>
      <c r="I69" s="133"/>
      <c r="J69" s="130">
        <f t="shared" si="5"/>
        <v>0</v>
      </c>
      <c r="K69" s="134"/>
      <c r="L69" s="122"/>
      <c r="M69" s="132"/>
      <c r="N69" s="212"/>
      <c r="O69" s="169">
        <v>0</v>
      </c>
      <c r="P69" s="169">
        <v>0</v>
      </c>
      <c r="Q69" s="169">
        <f t="shared" si="6"/>
        <v>0</v>
      </c>
      <c r="R69" s="368">
        <f t="shared" si="1"/>
        <v>0</v>
      </c>
      <c r="S69" s="368"/>
    </row>
    <row r="70" spans="1:19" ht="18">
      <c r="A70" s="1"/>
      <c r="B70" s="101" t="s">
        <v>458</v>
      </c>
      <c r="C70" s="98"/>
      <c r="D70" s="39" t="s">
        <v>50</v>
      </c>
      <c r="E70" s="9"/>
      <c r="F70" s="29"/>
      <c r="G70" s="29" t="s">
        <v>43</v>
      </c>
      <c r="H70" s="133"/>
      <c r="I70" s="133"/>
      <c r="J70" s="130">
        <f t="shared" si="5"/>
        <v>0</v>
      </c>
      <c r="K70" s="134"/>
      <c r="L70" s="122"/>
      <c r="M70" s="132"/>
      <c r="N70" s="212"/>
      <c r="O70" s="169">
        <v>0</v>
      </c>
      <c r="P70" s="169">
        <v>0</v>
      </c>
      <c r="Q70" s="169">
        <f t="shared" si="6"/>
        <v>0</v>
      </c>
      <c r="R70" s="368">
        <f t="shared" si="1"/>
        <v>0</v>
      </c>
      <c r="S70" s="368"/>
    </row>
    <row r="71" spans="1:19" ht="18">
      <c r="A71" s="1"/>
      <c r="B71" s="101" t="s">
        <v>459</v>
      </c>
      <c r="C71" s="98"/>
      <c r="D71" s="39" t="s">
        <v>51</v>
      </c>
      <c r="E71" s="11"/>
      <c r="F71" s="70"/>
      <c r="G71" s="29" t="s">
        <v>43</v>
      </c>
      <c r="H71" s="133"/>
      <c r="I71" s="133"/>
      <c r="J71" s="130">
        <f t="shared" si="5"/>
        <v>0</v>
      </c>
      <c r="K71" s="134"/>
      <c r="L71" s="122"/>
      <c r="M71" s="132"/>
      <c r="N71" s="212"/>
      <c r="O71" s="169">
        <v>0</v>
      </c>
      <c r="P71" s="169">
        <v>0</v>
      </c>
      <c r="Q71" s="169">
        <f t="shared" si="6"/>
        <v>0</v>
      </c>
      <c r="R71" s="368">
        <f t="shared" si="1"/>
        <v>0</v>
      </c>
      <c r="S71" s="368"/>
    </row>
    <row r="72" spans="1:19" ht="18">
      <c r="A72" s="1"/>
      <c r="B72" s="101" t="s">
        <v>460</v>
      </c>
      <c r="C72" s="98"/>
      <c r="D72" s="39" t="s">
        <v>312</v>
      </c>
      <c r="E72" s="9"/>
      <c r="F72" s="70"/>
      <c r="G72" s="31" t="s">
        <v>16</v>
      </c>
      <c r="H72" s="133"/>
      <c r="I72" s="133"/>
      <c r="J72" s="130">
        <f t="shared" si="5"/>
        <v>0</v>
      </c>
      <c r="K72" s="134"/>
      <c r="L72" s="122"/>
      <c r="M72" s="132"/>
      <c r="N72" s="212"/>
      <c r="O72" s="169">
        <v>0</v>
      </c>
      <c r="P72" s="169">
        <v>0</v>
      </c>
      <c r="Q72" s="169">
        <f t="shared" si="6"/>
        <v>0</v>
      </c>
      <c r="R72" s="368">
        <f t="shared" si="1"/>
        <v>0</v>
      </c>
      <c r="S72" s="368"/>
    </row>
    <row r="73" spans="1:19" ht="18">
      <c r="A73" s="1"/>
      <c r="B73" s="101" t="s">
        <v>461</v>
      </c>
      <c r="C73" s="98"/>
      <c r="D73" s="39" t="s">
        <v>259</v>
      </c>
      <c r="E73" s="11"/>
      <c r="F73" s="70"/>
      <c r="G73" s="31" t="s">
        <v>16</v>
      </c>
      <c r="H73" s="133"/>
      <c r="I73" s="133"/>
      <c r="J73" s="130">
        <f t="shared" si="5"/>
        <v>0</v>
      </c>
      <c r="K73" s="134"/>
      <c r="L73" s="122"/>
      <c r="M73" s="132"/>
      <c r="N73" s="212"/>
      <c r="O73" s="169">
        <v>0</v>
      </c>
      <c r="P73" s="169">
        <v>0</v>
      </c>
      <c r="Q73" s="169">
        <f>+O73+P73</f>
        <v>0</v>
      </c>
      <c r="R73" s="368">
        <f t="shared" si="1"/>
        <v>0</v>
      </c>
      <c r="S73" s="368"/>
    </row>
    <row r="74" spans="1:19" ht="18">
      <c r="A74" s="1"/>
      <c r="B74" s="101" t="s">
        <v>462</v>
      </c>
      <c r="C74" s="98"/>
      <c r="D74" s="39" t="s">
        <v>50</v>
      </c>
      <c r="E74" s="9"/>
      <c r="F74" s="70"/>
      <c r="G74" s="29" t="s">
        <v>43</v>
      </c>
      <c r="H74" s="133"/>
      <c r="I74" s="133"/>
      <c r="J74" s="130">
        <f t="shared" si="5"/>
        <v>0</v>
      </c>
      <c r="K74" s="134"/>
      <c r="L74" s="122"/>
      <c r="M74" s="132"/>
      <c r="N74" s="212"/>
      <c r="O74" s="169">
        <v>0</v>
      </c>
      <c r="P74" s="169">
        <v>0</v>
      </c>
      <c r="Q74" s="169">
        <f t="shared" si="6"/>
        <v>0</v>
      </c>
      <c r="R74" s="368">
        <f t="shared" si="1"/>
        <v>0</v>
      </c>
      <c r="S74" s="368"/>
    </row>
    <row r="75" spans="1:19" ht="18">
      <c r="A75" s="1"/>
      <c r="B75" s="101" t="s">
        <v>463</v>
      </c>
      <c r="C75" s="99"/>
      <c r="D75" s="39" t="s">
        <v>50</v>
      </c>
      <c r="E75" s="11"/>
      <c r="F75" s="70"/>
      <c r="G75" s="29" t="s">
        <v>43</v>
      </c>
      <c r="H75" s="133"/>
      <c r="I75" s="133"/>
      <c r="J75" s="130">
        <f t="shared" si="5"/>
        <v>0</v>
      </c>
      <c r="K75" s="134"/>
      <c r="L75" s="122"/>
      <c r="M75" s="132"/>
      <c r="N75" s="212"/>
      <c r="O75" s="169">
        <v>0</v>
      </c>
      <c r="P75" s="169">
        <v>0</v>
      </c>
      <c r="Q75" s="169">
        <f t="shared" si="6"/>
        <v>0</v>
      </c>
      <c r="R75" s="368">
        <f t="shared" si="1"/>
        <v>0</v>
      </c>
      <c r="S75" s="368"/>
    </row>
    <row r="76" spans="1:19" ht="18">
      <c r="A76" s="1"/>
      <c r="B76" s="101" t="s">
        <v>56</v>
      </c>
      <c r="C76" s="100" t="s">
        <v>318</v>
      </c>
      <c r="D76" s="39" t="s">
        <v>314</v>
      </c>
      <c r="E76" s="77"/>
      <c r="F76" s="70"/>
      <c r="G76" s="31" t="s">
        <v>16</v>
      </c>
      <c r="H76" s="133"/>
      <c r="I76" s="133"/>
      <c r="J76" s="130">
        <f t="shared" si="5"/>
        <v>0</v>
      </c>
      <c r="K76" s="134"/>
      <c r="L76" s="122"/>
      <c r="M76" s="132"/>
      <c r="N76" s="212"/>
      <c r="O76" s="169">
        <v>0</v>
      </c>
      <c r="P76" s="169">
        <v>0</v>
      </c>
      <c r="Q76" s="169">
        <f t="shared" ref="Q76:Q82" si="7">+O76+P76</f>
        <v>0</v>
      </c>
      <c r="R76" s="368">
        <f t="shared" si="1"/>
        <v>0</v>
      </c>
      <c r="S76" s="368"/>
    </row>
    <row r="77" spans="1:19" ht="18">
      <c r="A77" s="1"/>
      <c r="B77" s="101" t="s">
        <v>162</v>
      </c>
      <c r="C77" s="98"/>
      <c r="D77" s="39" t="s">
        <v>315</v>
      </c>
      <c r="E77" s="77"/>
      <c r="F77" s="70"/>
      <c r="G77" s="31" t="s">
        <v>16</v>
      </c>
      <c r="H77" s="133"/>
      <c r="I77" s="133"/>
      <c r="J77" s="130">
        <f t="shared" si="5"/>
        <v>0</v>
      </c>
      <c r="K77" s="134"/>
      <c r="L77" s="122"/>
      <c r="M77" s="132"/>
      <c r="N77" s="212"/>
      <c r="O77" s="169">
        <v>0</v>
      </c>
      <c r="P77" s="169">
        <v>0</v>
      </c>
      <c r="Q77" s="169">
        <f t="shared" si="7"/>
        <v>0</v>
      </c>
      <c r="R77" s="368">
        <f t="shared" si="1"/>
        <v>0</v>
      </c>
      <c r="S77" s="368"/>
    </row>
    <row r="78" spans="1:19" ht="18">
      <c r="A78" s="1"/>
      <c r="B78" s="101" t="s">
        <v>464</v>
      </c>
      <c r="C78" s="100" t="s">
        <v>319</v>
      </c>
      <c r="D78" s="39" t="s">
        <v>316</v>
      </c>
      <c r="E78" s="77"/>
      <c r="F78" s="70"/>
      <c r="G78" s="31" t="s">
        <v>16</v>
      </c>
      <c r="H78" s="133"/>
      <c r="I78" s="133"/>
      <c r="J78" s="130">
        <f t="shared" si="5"/>
        <v>0</v>
      </c>
      <c r="K78" s="134"/>
      <c r="L78" s="122"/>
      <c r="M78" s="132"/>
      <c r="N78" s="212"/>
      <c r="O78" s="169">
        <v>0</v>
      </c>
      <c r="P78" s="169">
        <v>0</v>
      </c>
      <c r="Q78" s="169">
        <f t="shared" si="7"/>
        <v>0</v>
      </c>
      <c r="R78" s="368">
        <f t="shared" si="1"/>
        <v>0</v>
      </c>
      <c r="S78" s="368"/>
    </row>
    <row r="79" spans="1:19" ht="18">
      <c r="A79" s="1"/>
      <c r="B79" s="101" t="s">
        <v>465</v>
      </c>
      <c r="C79" s="98"/>
      <c r="D79" s="39" t="s">
        <v>317</v>
      </c>
      <c r="E79" s="77"/>
      <c r="F79" s="70"/>
      <c r="G79" s="31" t="s">
        <v>16</v>
      </c>
      <c r="H79" s="133"/>
      <c r="I79" s="133"/>
      <c r="J79" s="130">
        <f t="shared" si="5"/>
        <v>0</v>
      </c>
      <c r="K79" s="134"/>
      <c r="L79" s="122"/>
      <c r="M79" s="132"/>
      <c r="N79" s="212"/>
      <c r="O79" s="169">
        <v>0</v>
      </c>
      <c r="P79" s="169">
        <v>0</v>
      </c>
      <c r="Q79" s="169">
        <f t="shared" si="7"/>
        <v>0</v>
      </c>
      <c r="R79" s="368">
        <f t="shared" si="1"/>
        <v>0</v>
      </c>
      <c r="S79" s="368"/>
    </row>
    <row r="80" spans="1:19" ht="18">
      <c r="A80" s="1"/>
      <c r="B80" s="88" t="s">
        <v>116</v>
      </c>
      <c r="C80" s="90" t="s">
        <v>52</v>
      </c>
      <c r="D80" s="91"/>
      <c r="E80" s="96" t="str">
        <f>+$E$25</f>
        <v>DIMENSIÓN ESPESOR MARCAS Y MODELOS</v>
      </c>
      <c r="F80" s="92"/>
      <c r="G80" s="92"/>
      <c r="H80" s="127"/>
      <c r="I80" s="127"/>
      <c r="J80" s="127"/>
      <c r="K80" s="128">
        <f>SUM(J81:J82)</f>
        <v>0</v>
      </c>
      <c r="L80" s="122"/>
      <c r="M80" s="129">
        <f>SUM(M81:M82)</f>
        <v>0</v>
      </c>
      <c r="N80" s="215"/>
      <c r="O80" s="365"/>
      <c r="P80" s="366"/>
      <c r="Q80" s="366"/>
      <c r="R80" s="366"/>
      <c r="S80" s="367">
        <f>SUM(R81:R82)</f>
        <v>0</v>
      </c>
    </row>
    <row r="81" spans="1:19" ht="18">
      <c r="A81" s="1"/>
      <c r="B81" s="95" t="s">
        <v>117</v>
      </c>
      <c r="C81" s="157" t="s">
        <v>20</v>
      </c>
      <c r="D81" s="39" t="s">
        <v>322</v>
      </c>
      <c r="E81" s="26"/>
      <c r="F81" s="31"/>
      <c r="G81" s="31" t="s">
        <v>16</v>
      </c>
      <c r="H81" s="130"/>
      <c r="I81" s="130"/>
      <c r="J81" s="130">
        <f>SUM(H81*I81)</f>
        <v>0</v>
      </c>
      <c r="K81" s="131"/>
      <c r="L81" s="122"/>
      <c r="M81" s="132"/>
      <c r="N81" s="212"/>
      <c r="O81" s="169">
        <v>0</v>
      </c>
      <c r="P81" s="169">
        <v>0</v>
      </c>
      <c r="Q81" s="169">
        <f t="shared" si="7"/>
        <v>0</v>
      </c>
      <c r="R81" s="368">
        <f t="shared" si="1"/>
        <v>0</v>
      </c>
      <c r="S81" s="42"/>
    </row>
    <row r="82" spans="1:19" ht="18">
      <c r="A82" s="1"/>
      <c r="B82" s="95" t="s">
        <v>466</v>
      </c>
      <c r="C82" s="13"/>
      <c r="D82" s="39" t="s">
        <v>323</v>
      </c>
      <c r="E82" s="59"/>
      <c r="F82" s="70"/>
      <c r="G82" s="29" t="s">
        <v>16</v>
      </c>
      <c r="H82" s="133"/>
      <c r="I82" s="133"/>
      <c r="J82" s="133">
        <f>SUM(H82*I82)</f>
        <v>0</v>
      </c>
      <c r="K82" s="134"/>
      <c r="L82" s="122"/>
      <c r="M82" s="132"/>
      <c r="N82" s="212"/>
      <c r="O82" s="169">
        <v>0</v>
      </c>
      <c r="P82" s="169">
        <v>0</v>
      </c>
      <c r="Q82" s="169">
        <f t="shared" si="7"/>
        <v>0</v>
      </c>
      <c r="R82" s="368">
        <f t="shared" si="1"/>
        <v>0</v>
      </c>
      <c r="S82" s="158"/>
    </row>
    <row r="83" spans="1:19" ht="18">
      <c r="A83" s="1"/>
      <c r="B83" s="88" t="s">
        <v>118</v>
      </c>
      <c r="C83" s="239" t="s">
        <v>295</v>
      </c>
      <c r="D83" s="91"/>
      <c r="E83" s="96"/>
      <c r="F83" s="92"/>
      <c r="G83" s="92"/>
      <c r="H83" s="127"/>
      <c r="I83" s="127"/>
      <c r="J83" s="127"/>
      <c r="K83" s="128">
        <f>SUM(J84:J85)</f>
        <v>0</v>
      </c>
      <c r="L83" s="122"/>
      <c r="M83" s="129">
        <f>SUM(M84:M85)</f>
        <v>0</v>
      </c>
      <c r="N83" s="215"/>
      <c r="O83" s="365"/>
      <c r="P83" s="366"/>
      <c r="Q83" s="366"/>
      <c r="R83" s="366"/>
      <c r="S83" s="367">
        <f>SUM(R84:R85)</f>
        <v>0</v>
      </c>
    </row>
    <row r="84" spans="1:19" ht="18">
      <c r="A84" s="1"/>
      <c r="B84" s="95" t="s">
        <v>119</v>
      </c>
      <c r="C84" s="36" t="s">
        <v>296</v>
      </c>
      <c r="D84" s="43"/>
      <c r="E84" s="33"/>
      <c r="F84" s="34"/>
      <c r="G84" s="34"/>
      <c r="H84" s="135"/>
      <c r="I84" s="135"/>
      <c r="J84" s="136"/>
      <c r="K84" s="134"/>
      <c r="L84" s="122"/>
      <c r="M84" s="132"/>
      <c r="N84" s="212"/>
      <c r="O84" s="169"/>
      <c r="P84" s="169"/>
      <c r="Q84" s="169"/>
      <c r="R84" s="368"/>
      <c r="S84" s="368"/>
    </row>
    <row r="85" spans="1:19" ht="18">
      <c r="A85" s="1"/>
      <c r="B85" s="95" t="s">
        <v>76</v>
      </c>
      <c r="C85" s="10"/>
      <c r="D85" s="46" t="s">
        <v>297</v>
      </c>
      <c r="E85" s="46"/>
      <c r="F85" s="29"/>
      <c r="G85" s="38" t="s">
        <v>16</v>
      </c>
      <c r="H85" s="133"/>
      <c r="I85" s="133"/>
      <c r="J85" s="133">
        <f>SUM(H85*I85)</f>
        <v>0</v>
      </c>
      <c r="K85" s="134"/>
      <c r="L85" s="122"/>
      <c r="M85" s="132"/>
      <c r="N85" s="212"/>
      <c r="O85" s="169">
        <v>0</v>
      </c>
      <c r="P85" s="169">
        <v>0</v>
      </c>
      <c r="Q85" s="169">
        <f>+O85+P85</f>
        <v>0</v>
      </c>
      <c r="R85" s="368">
        <f>P85*J85</f>
        <v>0</v>
      </c>
      <c r="S85" s="42"/>
    </row>
    <row r="86" spans="1:19" ht="18">
      <c r="A86" s="1"/>
      <c r="B86" s="108" t="s">
        <v>129</v>
      </c>
      <c r="C86" s="90" t="s">
        <v>21</v>
      </c>
      <c r="D86" s="91"/>
      <c r="E86" s="96"/>
      <c r="F86" s="92"/>
      <c r="G86" s="92"/>
      <c r="H86" s="127"/>
      <c r="I86" s="127"/>
      <c r="J86" s="127"/>
      <c r="K86" s="128">
        <f>SUM(J87:J91)</f>
        <v>0</v>
      </c>
      <c r="L86" s="122"/>
      <c r="M86" s="129">
        <f>SUM(M87:M91)</f>
        <v>0</v>
      </c>
      <c r="N86" s="215"/>
      <c r="O86" s="365"/>
      <c r="P86" s="366"/>
      <c r="Q86" s="366"/>
      <c r="R86" s="366"/>
      <c r="S86" s="367">
        <f>SUM(R87:R91)</f>
        <v>0</v>
      </c>
    </row>
    <row r="87" spans="1:19" ht="18">
      <c r="A87" s="1"/>
      <c r="B87" s="95" t="s">
        <v>130</v>
      </c>
      <c r="C87" s="109" t="s">
        <v>79</v>
      </c>
      <c r="D87" s="61"/>
      <c r="E87" s="103"/>
      <c r="F87" s="56"/>
      <c r="G87" s="56"/>
      <c r="H87" s="139"/>
      <c r="I87" s="139"/>
      <c r="J87" s="140"/>
      <c r="K87" s="138"/>
      <c r="L87" s="122"/>
      <c r="M87" s="132"/>
      <c r="N87" s="212"/>
      <c r="O87" s="169"/>
      <c r="P87" s="169"/>
      <c r="Q87" s="169"/>
      <c r="R87" s="368"/>
      <c r="S87" s="368"/>
    </row>
    <row r="88" spans="1:19" ht="18">
      <c r="A88" s="1"/>
      <c r="B88" s="95" t="s">
        <v>238</v>
      </c>
      <c r="C88" s="98"/>
      <c r="D88" s="97" t="s">
        <v>80</v>
      </c>
      <c r="E88" s="75"/>
      <c r="F88" s="73"/>
      <c r="G88" s="31" t="s">
        <v>16</v>
      </c>
      <c r="H88" s="130"/>
      <c r="I88" s="130"/>
      <c r="J88" s="130">
        <f>SUM(H88*I88)</f>
        <v>0</v>
      </c>
      <c r="K88" s="134"/>
      <c r="L88" s="122"/>
      <c r="M88" s="132"/>
      <c r="N88" s="212"/>
      <c r="O88" s="169">
        <v>0</v>
      </c>
      <c r="P88" s="169">
        <v>0</v>
      </c>
      <c r="Q88" s="169">
        <f>+O88+P88</f>
        <v>0</v>
      </c>
      <c r="R88" s="368">
        <f t="shared" ref="R88:R94" si="8">P88*J88</f>
        <v>0</v>
      </c>
      <c r="S88" s="42"/>
    </row>
    <row r="89" spans="1:19" ht="18">
      <c r="A89" s="1"/>
      <c r="B89" s="95" t="s">
        <v>239</v>
      </c>
      <c r="C89" s="98"/>
      <c r="D89" s="46" t="s">
        <v>81</v>
      </c>
      <c r="E89" s="59"/>
      <c r="F89" s="70"/>
      <c r="G89" s="29" t="s">
        <v>16</v>
      </c>
      <c r="H89" s="133"/>
      <c r="I89" s="133"/>
      <c r="J89" s="133">
        <f>SUM(H89*I89)</f>
        <v>0</v>
      </c>
      <c r="K89" s="134"/>
      <c r="L89" s="122"/>
      <c r="M89" s="132"/>
      <c r="N89" s="212"/>
      <c r="O89" s="169">
        <v>0</v>
      </c>
      <c r="P89" s="169">
        <v>0</v>
      </c>
      <c r="Q89" s="169">
        <f>+O89+P89</f>
        <v>0</v>
      </c>
      <c r="R89" s="368">
        <f t="shared" si="8"/>
        <v>0</v>
      </c>
      <c r="S89" s="42"/>
    </row>
    <row r="90" spans="1:19" ht="18">
      <c r="A90" s="1"/>
      <c r="B90" s="95" t="s">
        <v>240</v>
      </c>
      <c r="C90" s="99"/>
      <c r="D90" s="46" t="s">
        <v>82</v>
      </c>
      <c r="E90" s="59"/>
      <c r="F90" s="70"/>
      <c r="G90" s="38" t="s">
        <v>16</v>
      </c>
      <c r="H90" s="133"/>
      <c r="I90" s="133"/>
      <c r="J90" s="133">
        <f>SUM(H90*I90)</f>
        <v>0</v>
      </c>
      <c r="K90" s="134"/>
      <c r="L90" s="122"/>
      <c r="M90" s="132"/>
      <c r="N90" s="212"/>
      <c r="O90" s="169">
        <v>0</v>
      </c>
      <c r="P90" s="169">
        <v>0</v>
      </c>
      <c r="Q90" s="169">
        <f>+O90+P90</f>
        <v>0</v>
      </c>
      <c r="R90" s="368">
        <f t="shared" si="8"/>
        <v>0</v>
      </c>
      <c r="S90" s="42"/>
    </row>
    <row r="91" spans="1:19" ht="18">
      <c r="A91" s="1"/>
      <c r="B91" s="95" t="s">
        <v>467</v>
      </c>
      <c r="C91" s="13"/>
      <c r="D91" s="43" t="s">
        <v>22</v>
      </c>
      <c r="E91" s="44"/>
      <c r="F91" s="70"/>
      <c r="G91" s="29" t="s">
        <v>16</v>
      </c>
      <c r="H91" s="133"/>
      <c r="I91" s="133"/>
      <c r="J91" s="133">
        <f>SUM(H91*I91)</f>
        <v>0</v>
      </c>
      <c r="K91" s="134"/>
      <c r="L91" s="122"/>
      <c r="M91" s="132"/>
      <c r="N91" s="212"/>
      <c r="O91" s="169">
        <v>0</v>
      </c>
      <c r="P91" s="169">
        <v>0</v>
      </c>
      <c r="Q91" s="169">
        <f>+O91+P91</f>
        <v>0</v>
      </c>
      <c r="R91" s="368">
        <f t="shared" si="8"/>
        <v>0</v>
      </c>
      <c r="S91" s="42"/>
    </row>
    <row r="92" spans="1:19" ht="18">
      <c r="A92" s="1"/>
      <c r="B92" s="88" t="s">
        <v>131</v>
      </c>
      <c r="C92" s="239" t="s">
        <v>126</v>
      </c>
      <c r="D92" s="91"/>
      <c r="E92" s="91"/>
      <c r="F92" s="92"/>
      <c r="G92" s="92"/>
      <c r="H92" s="127"/>
      <c r="I92" s="127"/>
      <c r="J92" s="127"/>
      <c r="K92" s="128">
        <f>SUM(J93:J94)</f>
        <v>0</v>
      </c>
      <c r="L92" s="122"/>
      <c r="M92" s="129">
        <f>SUM(M93:M94)</f>
        <v>0</v>
      </c>
      <c r="N92" s="215"/>
      <c r="O92" s="365"/>
      <c r="P92" s="366"/>
      <c r="Q92" s="366"/>
      <c r="R92" s="366"/>
      <c r="S92" s="367">
        <f>SUM(R93:R94)</f>
        <v>0</v>
      </c>
    </row>
    <row r="93" spans="1:19" ht="18">
      <c r="A93" s="1"/>
      <c r="B93" s="95" t="s">
        <v>139</v>
      </c>
      <c r="C93" s="13"/>
      <c r="D93" s="74" t="s">
        <v>57</v>
      </c>
      <c r="E93" s="75"/>
      <c r="F93" s="73"/>
      <c r="G93" s="31" t="s">
        <v>11</v>
      </c>
      <c r="H93" s="130"/>
      <c r="I93" s="130"/>
      <c r="J93" s="130">
        <f>SUM(H93*I93)</f>
        <v>0</v>
      </c>
      <c r="K93" s="131"/>
      <c r="L93" s="122"/>
      <c r="M93" s="132"/>
      <c r="N93" s="212"/>
      <c r="O93" s="169">
        <v>0</v>
      </c>
      <c r="P93" s="169">
        <v>0</v>
      </c>
      <c r="Q93" s="169">
        <f>+O93+P93</f>
        <v>0</v>
      </c>
      <c r="R93" s="368">
        <f t="shared" si="8"/>
        <v>0</v>
      </c>
      <c r="S93" s="368"/>
    </row>
    <row r="94" spans="1:19" ht="18.75" thickBot="1">
      <c r="A94" s="1"/>
      <c r="B94" s="95" t="s">
        <v>251</v>
      </c>
      <c r="C94" s="13"/>
      <c r="D94" s="46" t="s">
        <v>58</v>
      </c>
      <c r="E94" s="59"/>
      <c r="F94" s="70"/>
      <c r="G94" s="29" t="s">
        <v>11</v>
      </c>
      <c r="H94" s="133"/>
      <c r="I94" s="133"/>
      <c r="J94" s="133">
        <f>SUM(H94*I94)</f>
        <v>0</v>
      </c>
      <c r="K94" s="134"/>
      <c r="L94" s="122"/>
      <c r="M94" s="132"/>
      <c r="N94" s="212"/>
      <c r="O94" s="169">
        <v>0</v>
      </c>
      <c r="P94" s="169">
        <v>0</v>
      </c>
      <c r="Q94" s="169">
        <f>+O94+P94</f>
        <v>0</v>
      </c>
      <c r="R94" s="368">
        <f t="shared" si="8"/>
        <v>0</v>
      </c>
      <c r="S94" s="42"/>
    </row>
    <row r="95" spans="1:19" ht="18.75" thickBot="1">
      <c r="A95" s="1"/>
      <c r="B95" s="52" t="s">
        <v>6</v>
      </c>
      <c r="C95" s="47" t="s">
        <v>23</v>
      </c>
      <c r="D95" s="48"/>
      <c r="E95" s="48"/>
      <c r="F95" s="49" t="s">
        <v>8</v>
      </c>
      <c r="G95" s="48"/>
      <c r="H95" s="142"/>
      <c r="I95" s="142"/>
      <c r="J95" s="142"/>
      <c r="K95" s="143">
        <f>SUM(K31:K94)</f>
        <v>0</v>
      </c>
      <c r="L95" s="122"/>
      <c r="M95" s="144">
        <f>M92+M86+M83+M80+M65+M63+M60+M48+M36+M31</f>
        <v>0</v>
      </c>
      <c r="N95" s="215"/>
      <c r="O95" s="369"/>
      <c r="P95" s="370"/>
      <c r="Q95" s="370"/>
      <c r="R95" s="370"/>
      <c r="S95" s="371">
        <f>S92+S86+S83+S80+S65+S63+S60+S48+S36+S31</f>
        <v>0</v>
      </c>
    </row>
    <row r="96" spans="1:19" ht="18.75" thickBot="1">
      <c r="A96" s="6"/>
      <c r="B96" s="12"/>
      <c r="C96" s="13"/>
      <c r="D96" s="6"/>
      <c r="E96" s="6"/>
      <c r="F96" s="12"/>
      <c r="G96" s="12"/>
      <c r="H96" s="145"/>
      <c r="I96" s="145"/>
      <c r="J96" s="145"/>
      <c r="K96" s="145"/>
      <c r="L96" s="122"/>
      <c r="N96" s="213"/>
    </row>
    <row r="97" spans="1:19" ht="13.5" thickBot="1">
      <c r="A97" s="1"/>
      <c r="B97" s="83" t="s">
        <v>24</v>
      </c>
      <c r="C97" s="50" t="s">
        <v>25</v>
      </c>
      <c r="D97" s="51"/>
      <c r="E97" s="51"/>
      <c r="F97" s="84"/>
      <c r="G97" s="51"/>
      <c r="H97" s="146"/>
      <c r="I97" s="146"/>
      <c r="J97" s="146"/>
      <c r="K97" s="146"/>
      <c r="L97" s="146"/>
      <c r="M97" s="126"/>
      <c r="N97" s="212"/>
      <c r="O97" s="362"/>
      <c r="P97" s="363"/>
      <c r="Q97" s="363"/>
      <c r="R97" s="363"/>
      <c r="S97" s="364"/>
    </row>
    <row r="98" spans="1:19">
      <c r="A98" s="6"/>
      <c r="B98" s="4"/>
      <c r="C98" s="5"/>
      <c r="D98" s="14"/>
      <c r="E98" s="14"/>
      <c r="F98" s="4"/>
      <c r="G98" s="14"/>
      <c r="H98" s="147"/>
      <c r="I98" s="147"/>
      <c r="J98" s="147"/>
      <c r="K98" s="147"/>
      <c r="N98" s="213"/>
    </row>
    <row r="99" spans="1:19" ht="18">
      <c r="A99" s="1"/>
      <c r="B99" s="88" t="s">
        <v>37</v>
      </c>
      <c r="C99" s="239" t="s">
        <v>96</v>
      </c>
      <c r="D99" s="91"/>
      <c r="E99" s="96" t="str">
        <f>+$E$25</f>
        <v>DIMENSIÓN ESPESOR MARCAS Y MODELOS</v>
      </c>
      <c r="F99" s="92"/>
      <c r="G99" s="92"/>
      <c r="H99" s="127"/>
      <c r="I99" s="127"/>
      <c r="J99" s="127"/>
      <c r="K99" s="128">
        <f>SUM(J100:J104)</f>
        <v>0</v>
      </c>
      <c r="L99" s="122"/>
      <c r="M99" s="129">
        <f>SUM(M100:M104)</f>
        <v>0</v>
      </c>
      <c r="N99" s="215"/>
      <c r="O99" s="365"/>
      <c r="P99" s="366"/>
      <c r="Q99" s="366"/>
      <c r="R99" s="366"/>
      <c r="S99" s="367">
        <f>SUM(R100:R104)</f>
        <v>0</v>
      </c>
    </row>
    <row r="100" spans="1:19" ht="18">
      <c r="A100" s="1"/>
      <c r="B100" s="95" t="s">
        <v>26</v>
      </c>
      <c r="C100" s="45" t="s">
        <v>89</v>
      </c>
      <c r="D100" s="39" t="s">
        <v>256</v>
      </c>
      <c r="E100" s="57"/>
      <c r="F100" s="56"/>
      <c r="G100" s="56"/>
      <c r="H100" s="139"/>
      <c r="I100" s="139"/>
      <c r="J100" s="140"/>
      <c r="K100" s="131"/>
      <c r="L100" s="122"/>
      <c r="M100" s="132"/>
      <c r="N100" s="212"/>
      <c r="O100" s="169"/>
      <c r="P100" s="169"/>
      <c r="Q100" s="169"/>
      <c r="R100" s="368"/>
      <c r="S100" s="368"/>
    </row>
    <row r="101" spans="1:19" ht="18">
      <c r="A101" s="1"/>
      <c r="B101" s="95" t="s">
        <v>61</v>
      </c>
      <c r="C101" s="45"/>
      <c r="D101" s="41" t="s">
        <v>368</v>
      </c>
      <c r="E101" s="32"/>
      <c r="F101" s="31"/>
      <c r="G101" s="31" t="s">
        <v>15</v>
      </c>
      <c r="H101" s="130"/>
      <c r="I101" s="130"/>
      <c r="J101" s="130">
        <f>SUM(H101*I101)</f>
        <v>0</v>
      </c>
      <c r="K101" s="134"/>
      <c r="L101" s="122"/>
      <c r="M101" s="132"/>
      <c r="N101" s="212"/>
      <c r="O101" s="169">
        <v>0</v>
      </c>
      <c r="P101" s="169">
        <v>0</v>
      </c>
      <c r="Q101" s="169">
        <f>+O101+P101</f>
        <v>0</v>
      </c>
      <c r="R101" s="368">
        <f t="shared" ref="R101:R166" si="9">P101*J101</f>
        <v>0</v>
      </c>
      <c r="S101" s="42"/>
    </row>
    <row r="102" spans="1:19" ht="18">
      <c r="A102" s="1"/>
      <c r="B102" s="95" t="s">
        <v>370</v>
      </c>
      <c r="C102" s="45"/>
      <c r="D102" s="41" t="s">
        <v>369</v>
      </c>
      <c r="E102" s="32"/>
      <c r="F102" s="31"/>
      <c r="G102" s="64" t="s">
        <v>15</v>
      </c>
      <c r="H102" s="130"/>
      <c r="I102" s="130"/>
      <c r="J102" s="130">
        <f>SUM(H102*I102)</f>
        <v>0</v>
      </c>
      <c r="K102" s="138"/>
      <c r="L102" s="122"/>
      <c r="M102" s="132"/>
      <c r="N102" s="212"/>
      <c r="O102" s="169">
        <v>0</v>
      </c>
      <c r="P102" s="169">
        <v>0</v>
      </c>
      <c r="Q102" s="169">
        <f>+O102+P102</f>
        <v>0</v>
      </c>
      <c r="R102" s="368">
        <f t="shared" si="9"/>
        <v>0</v>
      </c>
      <c r="S102" s="42"/>
    </row>
    <row r="103" spans="1:19" ht="18">
      <c r="A103" s="6"/>
      <c r="B103" s="95" t="s">
        <v>27</v>
      </c>
      <c r="C103" s="157" t="s">
        <v>95</v>
      </c>
      <c r="D103" s="39" t="s">
        <v>256</v>
      </c>
      <c r="E103" s="39"/>
      <c r="F103" s="29"/>
      <c r="G103" s="38"/>
      <c r="H103" s="133"/>
      <c r="I103" s="133"/>
      <c r="J103" s="133"/>
      <c r="K103" s="138"/>
      <c r="L103" s="122"/>
      <c r="M103" s="132"/>
      <c r="N103" s="212"/>
      <c r="O103" s="169"/>
      <c r="P103" s="169"/>
      <c r="Q103" s="169"/>
      <c r="R103" s="368"/>
      <c r="S103" s="42"/>
    </row>
    <row r="104" spans="1:19" ht="18">
      <c r="A104" s="6"/>
      <c r="B104" s="95" t="s">
        <v>94</v>
      </c>
      <c r="C104" s="98"/>
      <c r="D104" s="39" t="s">
        <v>288</v>
      </c>
      <c r="E104" s="39"/>
      <c r="F104" s="29"/>
      <c r="G104" s="38" t="s">
        <v>15</v>
      </c>
      <c r="H104" s="133"/>
      <c r="I104" s="133"/>
      <c r="J104" s="133">
        <f>SUM(H104*I104)</f>
        <v>0</v>
      </c>
      <c r="K104" s="138"/>
      <c r="L104" s="122"/>
      <c r="M104" s="132"/>
      <c r="N104" s="212"/>
      <c r="O104" s="169">
        <v>0</v>
      </c>
      <c r="P104" s="169">
        <v>0</v>
      </c>
      <c r="Q104" s="169">
        <f>+O104+P104</f>
        <v>0</v>
      </c>
      <c r="R104" s="368">
        <f t="shared" si="9"/>
        <v>0</v>
      </c>
      <c r="S104" s="42"/>
    </row>
    <row r="105" spans="1:19" ht="18">
      <c r="A105" s="1"/>
      <c r="B105" s="88" t="s">
        <v>38</v>
      </c>
      <c r="C105" s="93" t="s">
        <v>28</v>
      </c>
      <c r="D105" s="93"/>
      <c r="E105" s="96"/>
      <c r="F105" s="92"/>
      <c r="G105" s="92"/>
      <c r="H105" s="127"/>
      <c r="I105" s="127"/>
      <c r="J105" s="127"/>
      <c r="K105" s="128">
        <f>SUM(J106:J163)</f>
        <v>0</v>
      </c>
      <c r="L105" s="122"/>
      <c r="M105" s="129">
        <f>SUM(M106:M163)</f>
        <v>0</v>
      </c>
      <c r="N105" s="215"/>
      <c r="O105" s="365"/>
      <c r="P105" s="366"/>
      <c r="Q105" s="366"/>
      <c r="R105" s="366"/>
      <c r="S105" s="367">
        <f>SUM(R106:R163)</f>
        <v>0</v>
      </c>
    </row>
    <row r="106" spans="1:19" ht="18" customHeight="1">
      <c r="A106" s="6"/>
      <c r="B106" s="247" t="s">
        <v>62</v>
      </c>
      <c r="C106" s="254" t="s">
        <v>324</v>
      </c>
      <c r="D106" s="453" t="s">
        <v>325</v>
      </c>
      <c r="E106" s="454"/>
      <c r="F106" s="455"/>
      <c r="G106" s="253" t="s">
        <v>15</v>
      </c>
      <c r="H106" s="246"/>
      <c r="I106" s="246"/>
      <c r="J106" s="246">
        <f t="shared" ref="J106:J116" si="10">SUM(H106*I106)</f>
        <v>0</v>
      </c>
      <c r="K106" s="184"/>
      <c r="L106" s="122"/>
      <c r="M106" s="132"/>
      <c r="N106" s="212"/>
      <c r="O106" s="169">
        <v>0</v>
      </c>
      <c r="P106" s="169">
        <v>0</v>
      </c>
      <c r="Q106" s="169">
        <v>0</v>
      </c>
      <c r="R106" s="368">
        <f t="shared" si="9"/>
        <v>0</v>
      </c>
      <c r="S106" s="368"/>
    </row>
    <row r="107" spans="1:19" ht="17.25" customHeight="1">
      <c r="A107" s="6"/>
      <c r="B107" s="247" t="s">
        <v>63</v>
      </c>
      <c r="C107" s="268" t="s">
        <v>326</v>
      </c>
      <c r="D107" s="453" t="s">
        <v>327</v>
      </c>
      <c r="E107" s="454"/>
      <c r="F107" s="455"/>
      <c r="G107" s="253" t="s">
        <v>15</v>
      </c>
      <c r="H107" s="246"/>
      <c r="I107" s="246"/>
      <c r="J107" s="246">
        <f t="shared" si="10"/>
        <v>0</v>
      </c>
      <c r="K107" s="138"/>
      <c r="L107" s="122"/>
      <c r="M107" s="132"/>
      <c r="N107" s="212"/>
      <c r="O107" s="169">
        <v>0</v>
      </c>
      <c r="P107" s="169">
        <v>0</v>
      </c>
      <c r="Q107" s="169">
        <v>0</v>
      </c>
      <c r="R107" s="368">
        <f t="shared" si="9"/>
        <v>0</v>
      </c>
      <c r="S107" s="42"/>
    </row>
    <row r="108" spans="1:19" ht="18">
      <c r="A108" s="1"/>
      <c r="B108" s="251" t="s">
        <v>64</v>
      </c>
      <c r="C108" s="268"/>
      <c r="D108" s="234" t="s">
        <v>328</v>
      </c>
      <c r="E108" s="229"/>
      <c r="F108" s="265"/>
      <c r="G108" s="245" t="s">
        <v>60</v>
      </c>
      <c r="H108" s="246"/>
      <c r="I108" s="246"/>
      <c r="J108" s="246">
        <f t="shared" si="10"/>
        <v>0</v>
      </c>
      <c r="K108" s="138"/>
      <c r="L108" s="122"/>
      <c r="M108" s="132"/>
      <c r="N108" s="212"/>
      <c r="O108" s="169">
        <v>0</v>
      </c>
      <c r="P108" s="169">
        <v>0</v>
      </c>
      <c r="Q108" s="169">
        <f t="shared" ref="Q108:Q147" si="11">+O108+P108</f>
        <v>0</v>
      </c>
      <c r="R108" s="368">
        <f t="shared" si="9"/>
        <v>0</v>
      </c>
      <c r="S108" s="42"/>
    </row>
    <row r="109" spans="1:19" ht="18">
      <c r="A109" s="1"/>
      <c r="B109" s="251" t="s">
        <v>378</v>
      </c>
      <c r="C109" s="254"/>
      <c r="D109" s="234" t="s">
        <v>329</v>
      </c>
      <c r="E109" s="248"/>
      <c r="F109" s="265"/>
      <c r="G109" s="253" t="s">
        <v>83</v>
      </c>
      <c r="H109" s="246"/>
      <c r="I109" s="246"/>
      <c r="J109" s="246">
        <f t="shared" si="10"/>
        <v>0</v>
      </c>
      <c r="K109" s="138"/>
      <c r="L109" s="122"/>
      <c r="M109" s="132"/>
      <c r="N109" s="212"/>
      <c r="O109" s="169">
        <v>0</v>
      </c>
      <c r="P109" s="169">
        <v>0</v>
      </c>
      <c r="Q109" s="169">
        <f t="shared" si="11"/>
        <v>0</v>
      </c>
      <c r="R109" s="368">
        <f t="shared" si="9"/>
        <v>0</v>
      </c>
      <c r="S109" s="42"/>
    </row>
    <row r="110" spans="1:19" ht="18">
      <c r="A110" s="1"/>
      <c r="B110" s="251" t="s">
        <v>379</v>
      </c>
      <c r="C110" s="254"/>
      <c r="D110" s="255" t="s">
        <v>330</v>
      </c>
      <c r="E110" s="255"/>
      <c r="F110" s="265"/>
      <c r="G110" s="253" t="s">
        <v>83</v>
      </c>
      <c r="H110" s="246"/>
      <c r="I110" s="246"/>
      <c r="J110" s="246">
        <f t="shared" si="10"/>
        <v>0</v>
      </c>
      <c r="K110" s="138"/>
      <c r="L110" s="122"/>
      <c r="M110" s="132"/>
      <c r="N110" s="212"/>
      <c r="O110" s="169">
        <v>0</v>
      </c>
      <c r="P110" s="169">
        <v>0</v>
      </c>
      <c r="Q110" s="169">
        <f t="shared" si="11"/>
        <v>0</v>
      </c>
      <c r="R110" s="368">
        <f t="shared" si="9"/>
        <v>0</v>
      </c>
      <c r="S110" s="42"/>
    </row>
    <row r="111" spans="1:19" ht="18">
      <c r="A111" s="1"/>
      <c r="B111" s="251" t="s">
        <v>380</v>
      </c>
      <c r="C111" s="254"/>
      <c r="D111" s="255" t="s">
        <v>331</v>
      </c>
      <c r="E111" s="255"/>
      <c r="F111" s="265"/>
      <c r="G111" s="253" t="s">
        <v>83</v>
      </c>
      <c r="H111" s="246"/>
      <c r="I111" s="246"/>
      <c r="J111" s="246">
        <f t="shared" si="10"/>
        <v>0</v>
      </c>
      <c r="K111" s="138"/>
      <c r="L111" s="122"/>
      <c r="M111" s="132"/>
      <c r="N111" s="212"/>
      <c r="O111" s="169">
        <v>0</v>
      </c>
      <c r="P111" s="169">
        <v>0</v>
      </c>
      <c r="Q111" s="169">
        <f t="shared" si="11"/>
        <v>0</v>
      </c>
      <c r="R111" s="368">
        <f t="shared" si="9"/>
        <v>0</v>
      </c>
      <c r="S111" s="42"/>
    </row>
    <row r="112" spans="1:19" ht="18">
      <c r="A112" s="1"/>
      <c r="B112" s="251" t="s">
        <v>381</v>
      </c>
      <c r="C112" s="254"/>
      <c r="D112" s="255" t="s">
        <v>332</v>
      </c>
      <c r="E112" s="255"/>
      <c r="F112" s="265"/>
      <c r="G112" s="253"/>
      <c r="H112" s="246"/>
      <c r="I112" s="246"/>
      <c r="J112" s="246">
        <f t="shared" si="10"/>
        <v>0</v>
      </c>
      <c r="K112" s="138"/>
      <c r="L112" s="122"/>
      <c r="M112" s="132"/>
      <c r="N112" s="212"/>
      <c r="O112" s="169">
        <v>0</v>
      </c>
      <c r="P112" s="169">
        <v>0</v>
      </c>
      <c r="Q112" s="169">
        <f t="shared" si="11"/>
        <v>0</v>
      </c>
      <c r="R112" s="368">
        <f t="shared" si="9"/>
        <v>0</v>
      </c>
      <c r="S112" s="42"/>
    </row>
    <row r="113" spans="1:19" ht="18">
      <c r="A113" s="1"/>
      <c r="B113" s="251" t="s">
        <v>382</v>
      </c>
      <c r="C113" s="254"/>
      <c r="D113" s="255" t="s">
        <v>333</v>
      </c>
      <c r="E113" s="255"/>
      <c r="F113" s="265"/>
      <c r="G113" s="253" t="s">
        <v>83</v>
      </c>
      <c r="H113" s="246"/>
      <c r="I113" s="246"/>
      <c r="J113" s="246">
        <f t="shared" si="10"/>
        <v>0</v>
      </c>
      <c r="K113" s="138"/>
      <c r="L113" s="122"/>
      <c r="M113" s="132"/>
      <c r="N113" s="212"/>
      <c r="O113" s="169">
        <v>0</v>
      </c>
      <c r="P113" s="169">
        <v>0</v>
      </c>
      <c r="Q113" s="169">
        <f t="shared" si="11"/>
        <v>0</v>
      </c>
      <c r="R113" s="368">
        <f t="shared" si="9"/>
        <v>0</v>
      </c>
      <c r="S113" s="42"/>
    </row>
    <row r="114" spans="1:19" ht="18">
      <c r="A114" s="1"/>
      <c r="B114" s="251" t="s">
        <v>383</v>
      </c>
      <c r="C114" s="254"/>
      <c r="D114" s="256" t="s">
        <v>334</v>
      </c>
      <c r="E114" s="256"/>
      <c r="F114" s="266"/>
      <c r="G114" s="253" t="s">
        <v>83</v>
      </c>
      <c r="H114" s="246"/>
      <c r="I114" s="246"/>
      <c r="J114" s="246">
        <f t="shared" si="10"/>
        <v>0</v>
      </c>
      <c r="K114" s="138"/>
      <c r="L114" s="122"/>
      <c r="M114" s="132"/>
      <c r="N114" s="212"/>
      <c r="O114" s="169">
        <v>0</v>
      </c>
      <c r="P114" s="169">
        <v>0</v>
      </c>
      <c r="Q114" s="169">
        <f t="shared" si="11"/>
        <v>0</v>
      </c>
      <c r="R114" s="368">
        <f t="shared" si="9"/>
        <v>0</v>
      </c>
      <c r="S114" s="42"/>
    </row>
    <row r="115" spans="1:19" ht="18">
      <c r="A115" s="1"/>
      <c r="B115" s="251" t="s">
        <v>384</v>
      </c>
      <c r="C115" s="254"/>
      <c r="D115" s="256" t="s">
        <v>335</v>
      </c>
      <c r="E115" s="256"/>
      <c r="F115" s="266"/>
      <c r="G115" s="253" t="s">
        <v>83</v>
      </c>
      <c r="H115" s="246"/>
      <c r="I115" s="246"/>
      <c r="J115" s="246">
        <f t="shared" si="10"/>
        <v>0</v>
      </c>
      <c r="K115" s="138"/>
      <c r="L115" s="122"/>
      <c r="M115" s="132"/>
      <c r="N115" s="212"/>
      <c r="O115" s="169">
        <v>0</v>
      </c>
      <c r="P115" s="169">
        <v>0</v>
      </c>
      <c r="Q115" s="169">
        <f t="shared" si="11"/>
        <v>0</v>
      </c>
      <c r="R115" s="368">
        <f t="shared" si="9"/>
        <v>0</v>
      </c>
      <c r="S115" s="42"/>
    </row>
    <row r="116" spans="1:19" ht="18">
      <c r="A116" s="1"/>
      <c r="B116" s="251" t="s">
        <v>385</v>
      </c>
      <c r="C116" s="254"/>
      <c r="D116" s="256" t="s">
        <v>336</v>
      </c>
      <c r="E116" s="256"/>
      <c r="F116" s="266"/>
      <c r="G116" s="253" t="s">
        <v>83</v>
      </c>
      <c r="H116" s="246"/>
      <c r="I116" s="246"/>
      <c r="J116" s="246">
        <f t="shared" si="10"/>
        <v>0</v>
      </c>
      <c r="K116" s="138"/>
      <c r="L116" s="122"/>
      <c r="M116" s="132"/>
      <c r="N116" s="212"/>
      <c r="O116" s="169">
        <v>0</v>
      </c>
      <c r="P116" s="169">
        <v>0</v>
      </c>
      <c r="Q116" s="169">
        <f t="shared" si="11"/>
        <v>0</v>
      </c>
      <c r="R116" s="368">
        <f t="shared" si="9"/>
        <v>0</v>
      </c>
      <c r="S116" s="42"/>
    </row>
    <row r="117" spans="1:19" ht="18">
      <c r="A117" s="1"/>
      <c r="B117" s="251" t="s">
        <v>99</v>
      </c>
      <c r="C117" s="231" t="s">
        <v>169</v>
      </c>
      <c r="D117" s="256"/>
      <c r="E117" s="256"/>
      <c r="F117" s="266"/>
      <c r="G117" s="253"/>
      <c r="H117" s="246"/>
      <c r="I117" s="246"/>
      <c r="J117" s="246"/>
      <c r="K117" s="138"/>
      <c r="L117" s="122"/>
      <c r="M117" s="132"/>
      <c r="N117" s="212"/>
      <c r="O117" s="169"/>
      <c r="P117" s="169"/>
      <c r="Q117" s="169"/>
      <c r="R117" s="368"/>
      <c r="S117" s="42"/>
    </row>
    <row r="118" spans="1:19" ht="18">
      <c r="A118" s="1"/>
      <c r="B118" s="257" t="s">
        <v>65</v>
      </c>
      <c r="C118" s="258"/>
      <c r="D118" s="256" t="s">
        <v>337</v>
      </c>
      <c r="E118" s="256"/>
      <c r="F118" s="266"/>
      <c r="G118" s="253" t="s">
        <v>83</v>
      </c>
      <c r="H118" s="246"/>
      <c r="I118" s="246"/>
      <c r="J118" s="246">
        <f t="shared" ref="J118:J147" si="12">SUM(H118*I118)</f>
        <v>0</v>
      </c>
      <c r="K118" s="138"/>
      <c r="L118" s="122"/>
      <c r="M118" s="132"/>
      <c r="N118" s="212"/>
      <c r="O118" s="169">
        <v>0</v>
      </c>
      <c r="P118" s="169">
        <v>0</v>
      </c>
      <c r="Q118" s="169">
        <f t="shared" si="11"/>
        <v>0</v>
      </c>
      <c r="R118" s="368">
        <f t="shared" si="9"/>
        <v>0</v>
      </c>
      <c r="S118" s="42"/>
    </row>
    <row r="119" spans="1:19" ht="18">
      <c r="A119" s="1"/>
      <c r="B119" s="257" t="s">
        <v>66</v>
      </c>
      <c r="C119" s="254"/>
      <c r="D119" s="256" t="s">
        <v>338</v>
      </c>
      <c r="E119" s="256"/>
      <c r="F119" s="266"/>
      <c r="G119" s="253" t="s">
        <v>83</v>
      </c>
      <c r="H119" s="246"/>
      <c r="I119" s="246"/>
      <c r="J119" s="246">
        <f t="shared" si="12"/>
        <v>0</v>
      </c>
      <c r="K119" s="138"/>
      <c r="L119" s="122"/>
      <c r="M119" s="132"/>
      <c r="N119" s="212"/>
      <c r="O119" s="169">
        <v>0</v>
      </c>
      <c r="P119" s="169">
        <v>0</v>
      </c>
      <c r="Q119" s="169">
        <f t="shared" si="11"/>
        <v>0</v>
      </c>
      <c r="R119" s="368">
        <f t="shared" si="9"/>
        <v>0</v>
      </c>
      <c r="S119" s="42"/>
    </row>
    <row r="120" spans="1:19" ht="18">
      <c r="A120" s="1"/>
      <c r="B120" s="257" t="s">
        <v>386</v>
      </c>
      <c r="C120" s="254"/>
      <c r="D120" s="255" t="s">
        <v>339</v>
      </c>
      <c r="E120" s="256"/>
      <c r="F120" s="266"/>
      <c r="G120" s="253" t="s">
        <v>60</v>
      </c>
      <c r="H120" s="246"/>
      <c r="I120" s="246"/>
      <c r="J120" s="246">
        <f t="shared" si="12"/>
        <v>0</v>
      </c>
      <c r="K120" s="138"/>
      <c r="L120" s="122"/>
      <c r="M120" s="132"/>
      <c r="N120" s="212"/>
      <c r="O120" s="169">
        <v>0</v>
      </c>
      <c r="P120" s="169">
        <v>0</v>
      </c>
      <c r="Q120" s="169">
        <f t="shared" si="11"/>
        <v>0</v>
      </c>
      <c r="R120" s="368">
        <f t="shared" si="9"/>
        <v>0</v>
      </c>
      <c r="S120" s="42"/>
    </row>
    <row r="121" spans="1:19" ht="18">
      <c r="A121" s="1"/>
      <c r="B121" s="257" t="s">
        <v>100</v>
      </c>
      <c r="C121" s="231" t="s">
        <v>170</v>
      </c>
      <c r="D121" s="256"/>
      <c r="E121" s="256"/>
      <c r="F121" s="266"/>
      <c r="G121" s="253"/>
      <c r="H121" s="246"/>
      <c r="I121" s="246"/>
      <c r="J121" s="246"/>
      <c r="K121" s="138"/>
      <c r="L121" s="122"/>
      <c r="M121" s="132"/>
      <c r="N121" s="212"/>
      <c r="O121" s="169"/>
      <c r="P121" s="169"/>
      <c r="Q121" s="169"/>
      <c r="R121" s="368"/>
      <c r="S121" s="42"/>
    </row>
    <row r="122" spans="1:19" ht="18">
      <c r="A122" s="1"/>
      <c r="B122" s="257" t="s">
        <v>387</v>
      </c>
      <c r="C122" s="258"/>
      <c r="D122" s="256" t="s">
        <v>340</v>
      </c>
      <c r="E122" s="256"/>
      <c r="F122" s="266"/>
      <c r="G122" s="253" t="s">
        <v>83</v>
      </c>
      <c r="H122" s="246"/>
      <c r="I122" s="246"/>
      <c r="J122" s="246">
        <f t="shared" si="12"/>
        <v>0</v>
      </c>
      <c r="K122" s="138"/>
      <c r="L122" s="122"/>
      <c r="M122" s="132"/>
      <c r="N122" s="212"/>
      <c r="O122" s="169">
        <v>0</v>
      </c>
      <c r="P122" s="169">
        <v>0</v>
      </c>
      <c r="Q122" s="169">
        <f t="shared" si="11"/>
        <v>0</v>
      </c>
      <c r="R122" s="368">
        <f t="shared" si="9"/>
        <v>0</v>
      </c>
      <c r="S122" s="42"/>
    </row>
    <row r="123" spans="1:19" ht="18">
      <c r="A123" s="1"/>
      <c r="B123" s="257" t="s">
        <v>388</v>
      </c>
      <c r="C123" s="254"/>
      <c r="D123" s="256" t="s">
        <v>341</v>
      </c>
      <c r="E123" s="256"/>
      <c r="F123" s="266"/>
      <c r="G123" s="253" t="s">
        <v>83</v>
      </c>
      <c r="H123" s="246"/>
      <c r="I123" s="246"/>
      <c r="J123" s="246">
        <f t="shared" si="12"/>
        <v>0</v>
      </c>
      <c r="K123" s="138"/>
      <c r="L123" s="122"/>
      <c r="M123" s="132"/>
      <c r="N123" s="212"/>
      <c r="O123" s="169">
        <v>0</v>
      </c>
      <c r="P123" s="169">
        <v>0</v>
      </c>
      <c r="Q123" s="169">
        <f t="shared" si="11"/>
        <v>0</v>
      </c>
      <c r="R123" s="368">
        <f t="shared" si="9"/>
        <v>0</v>
      </c>
      <c r="S123" s="42"/>
    </row>
    <row r="124" spans="1:19" ht="18">
      <c r="A124" s="1"/>
      <c r="B124" s="257" t="s">
        <v>389</v>
      </c>
      <c r="C124" s="254"/>
      <c r="D124" s="256" t="s">
        <v>342</v>
      </c>
      <c r="E124" s="256"/>
      <c r="F124" s="266"/>
      <c r="G124" s="253" t="s">
        <v>83</v>
      </c>
      <c r="H124" s="246"/>
      <c r="I124" s="246"/>
      <c r="J124" s="246">
        <f t="shared" si="12"/>
        <v>0</v>
      </c>
      <c r="K124" s="138"/>
      <c r="L124" s="122"/>
      <c r="M124" s="132"/>
      <c r="N124" s="212"/>
      <c r="O124" s="169">
        <v>0</v>
      </c>
      <c r="P124" s="169">
        <v>0</v>
      </c>
      <c r="Q124" s="169">
        <f t="shared" si="11"/>
        <v>0</v>
      </c>
      <c r="R124" s="368">
        <f t="shared" si="9"/>
        <v>0</v>
      </c>
      <c r="S124" s="42"/>
    </row>
    <row r="125" spans="1:19" ht="18">
      <c r="A125" s="1"/>
      <c r="B125" s="257" t="s">
        <v>390</v>
      </c>
      <c r="C125" s="254"/>
      <c r="D125" s="256" t="s">
        <v>343</v>
      </c>
      <c r="E125" s="256"/>
      <c r="F125" s="266"/>
      <c r="G125" s="253" t="s">
        <v>83</v>
      </c>
      <c r="H125" s="246"/>
      <c r="I125" s="246"/>
      <c r="J125" s="246">
        <f t="shared" si="12"/>
        <v>0</v>
      </c>
      <c r="K125" s="138"/>
      <c r="L125" s="122"/>
      <c r="M125" s="132"/>
      <c r="N125" s="212"/>
      <c r="O125" s="169">
        <v>0</v>
      </c>
      <c r="P125" s="169">
        <v>0</v>
      </c>
      <c r="Q125" s="169">
        <f t="shared" si="11"/>
        <v>0</v>
      </c>
      <c r="R125" s="368">
        <f t="shared" si="9"/>
        <v>0</v>
      </c>
      <c r="S125" s="42"/>
    </row>
    <row r="126" spans="1:19" ht="18">
      <c r="A126" s="1"/>
      <c r="B126" s="257" t="s">
        <v>391</v>
      </c>
      <c r="C126" s="254"/>
      <c r="D126" s="256" t="s">
        <v>344</v>
      </c>
      <c r="E126" s="256"/>
      <c r="F126" s="266"/>
      <c r="G126" s="253" t="s">
        <v>83</v>
      </c>
      <c r="H126" s="246"/>
      <c r="I126" s="246"/>
      <c r="J126" s="246">
        <f t="shared" si="12"/>
        <v>0</v>
      </c>
      <c r="K126" s="138"/>
      <c r="L126" s="122"/>
      <c r="M126" s="132"/>
      <c r="N126" s="212"/>
      <c r="O126" s="169"/>
      <c r="P126" s="169"/>
      <c r="Q126" s="169"/>
      <c r="R126" s="368"/>
      <c r="S126" s="42"/>
    </row>
    <row r="127" spans="1:19" ht="18">
      <c r="A127" s="1"/>
      <c r="B127" s="257" t="s">
        <v>392</v>
      </c>
      <c r="C127" s="254"/>
      <c r="D127" s="256" t="s">
        <v>345</v>
      </c>
      <c r="E127" s="256"/>
      <c r="F127" s="266"/>
      <c r="G127" s="253" t="s">
        <v>83</v>
      </c>
      <c r="H127" s="246"/>
      <c r="I127" s="246"/>
      <c r="J127" s="246">
        <f t="shared" si="12"/>
        <v>0</v>
      </c>
      <c r="K127" s="138"/>
      <c r="L127" s="122"/>
      <c r="M127" s="132"/>
      <c r="N127" s="212"/>
      <c r="O127" s="169">
        <v>0</v>
      </c>
      <c r="P127" s="169">
        <v>0</v>
      </c>
      <c r="Q127" s="169">
        <f t="shared" si="11"/>
        <v>0</v>
      </c>
      <c r="R127" s="368">
        <f t="shared" si="9"/>
        <v>0</v>
      </c>
      <c r="S127" s="42"/>
    </row>
    <row r="128" spans="1:19" ht="18">
      <c r="A128" s="1"/>
      <c r="B128" s="257" t="s">
        <v>393</v>
      </c>
      <c r="C128" s="254"/>
      <c r="D128" s="256" t="s">
        <v>346</v>
      </c>
      <c r="E128" s="256"/>
      <c r="F128" s="266"/>
      <c r="G128" s="253"/>
      <c r="H128" s="246"/>
      <c r="I128" s="246"/>
      <c r="J128" s="246">
        <f t="shared" si="12"/>
        <v>0</v>
      </c>
      <c r="K128" s="138"/>
      <c r="L128" s="122"/>
      <c r="M128" s="132"/>
      <c r="N128" s="212"/>
      <c r="O128" s="169">
        <v>0</v>
      </c>
      <c r="P128" s="169">
        <v>0</v>
      </c>
      <c r="Q128" s="169">
        <f t="shared" si="11"/>
        <v>0</v>
      </c>
      <c r="R128" s="368">
        <f t="shared" si="9"/>
        <v>0</v>
      </c>
      <c r="S128" s="42"/>
    </row>
    <row r="129" spans="1:19" ht="18">
      <c r="A129" s="1"/>
      <c r="B129" s="257" t="s">
        <v>394</v>
      </c>
      <c r="C129" s="254"/>
      <c r="D129" s="256" t="s">
        <v>336</v>
      </c>
      <c r="E129" s="256"/>
      <c r="F129" s="266"/>
      <c r="G129" s="253" t="s">
        <v>83</v>
      </c>
      <c r="H129" s="246"/>
      <c r="I129" s="246"/>
      <c r="J129" s="246">
        <f t="shared" si="12"/>
        <v>0</v>
      </c>
      <c r="K129" s="138"/>
      <c r="L129" s="122"/>
      <c r="M129" s="132"/>
      <c r="N129" s="212"/>
      <c r="O129" s="169">
        <v>0</v>
      </c>
      <c r="P129" s="169">
        <v>0</v>
      </c>
      <c r="Q129" s="169">
        <f t="shared" si="11"/>
        <v>0</v>
      </c>
      <c r="R129" s="368">
        <f t="shared" si="9"/>
        <v>0</v>
      </c>
      <c r="S129" s="42"/>
    </row>
    <row r="130" spans="1:19" ht="18">
      <c r="A130" s="1"/>
      <c r="B130" s="257" t="s">
        <v>395</v>
      </c>
      <c r="C130" s="259"/>
      <c r="D130" s="232" t="s">
        <v>171</v>
      </c>
      <c r="E130" s="256"/>
      <c r="F130" s="266"/>
      <c r="G130" s="253" t="s">
        <v>83</v>
      </c>
      <c r="H130" s="246"/>
      <c r="I130" s="246"/>
      <c r="J130" s="246">
        <f t="shared" si="12"/>
        <v>0</v>
      </c>
      <c r="K130" s="138"/>
      <c r="L130" s="122"/>
      <c r="M130" s="132"/>
      <c r="N130" s="212"/>
      <c r="O130" s="169">
        <v>0</v>
      </c>
      <c r="P130" s="169">
        <v>0</v>
      </c>
      <c r="Q130" s="169">
        <f t="shared" si="11"/>
        <v>0</v>
      </c>
      <c r="R130" s="368">
        <f t="shared" si="9"/>
        <v>0</v>
      </c>
      <c r="S130" s="42"/>
    </row>
    <row r="131" spans="1:19" ht="18">
      <c r="A131" s="1"/>
      <c r="B131" s="257" t="s">
        <v>101</v>
      </c>
      <c r="C131" s="261" t="s">
        <v>347</v>
      </c>
      <c r="D131" s="260"/>
      <c r="E131" s="256"/>
      <c r="F131" s="266"/>
      <c r="G131" s="253"/>
      <c r="H131" s="246"/>
      <c r="I131" s="246"/>
      <c r="J131" s="246"/>
      <c r="K131" s="138"/>
      <c r="L131" s="122"/>
      <c r="M131" s="132"/>
      <c r="N131" s="212"/>
      <c r="O131" s="169"/>
      <c r="P131" s="169"/>
      <c r="Q131" s="169"/>
      <c r="R131" s="368"/>
      <c r="S131" s="42"/>
    </row>
    <row r="132" spans="1:19" ht="18">
      <c r="A132" s="1"/>
      <c r="B132" s="257" t="s">
        <v>396</v>
      </c>
      <c r="C132" s="254"/>
      <c r="D132" s="256" t="s">
        <v>348</v>
      </c>
      <c r="E132" s="256"/>
      <c r="F132" s="266"/>
      <c r="G132" s="253" t="s">
        <v>83</v>
      </c>
      <c r="H132" s="246"/>
      <c r="I132" s="246"/>
      <c r="J132" s="246">
        <f t="shared" si="12"/>
        <v>0</v>
      </c>
      <c r="K132" s="138"/>
      <c r="L132" s="122"/>
      <c r="M132" s="132"/>
      <c r="N132" s="212"/>
      <c r="O132" s="169">
        <v>0</v>
      </c>
      <c r="P132" s="169">
        <v>0</v>
      </c>
      <c r="Q132" s="169">
        <f t="shared" si="11"/>
        <v>0</v>
      </c>
      <c r="R132" s="368">
        <f t="shared" si="9"/>
        <v>0</v>
      </c>
      <c r="S132" s="42"/>
    </row>
    <row r="133" spans="1:19" ht="18">
      <c r="A133" s="1"/>
      <c r="B133" s="257" t="s">
        <v>397</v>
      </c>
      <c r="C133" s="254"/>
      <c r="D133" s="256" t="s">
        <v>349</v>
      </c>
      <c r="E133" s="256"/>
      <c r="F133" s="266"/>
      <c r="G133" s="253" t="s">
        <v>83</v>
      </c>
      <c r="H133" s="246"/>
      <c r="I133" s="246"/>
      <c r="J133" s="246">
        <f t="shared" si="12"/>
        <v>0</v>
      </c>
      <c r="K133" s="138"/>
      <c r="L133" s="122"/>
      <c r="M133" s="132"/>
      <c r="N133" s="212"/>
      <c r="O133" s="169">
        <v>0</v>
      </c>
      <c r="P133" s="169">
        <v>0</v>
      </c>
      <c r="Q133" s="169">
        <f t="shared" si="11"/>
        <v>0</v>
      </c>
      <c r="R133" s="368">
        <f t="shared" si="9"/>
        <v>0</v>
      </c>
      <c r="S133" s="42"/>
    </row>
    <row r="134" spans="1:19" ht="18">
      <c r="A134" s="1"/>
      <c r="B134" s="257" t="s">
        <v>398</v>
      </c>
      <c r="C134" s="254"/>
      <c r="D134" s="256" t="s">
        <v>350</v>
      </c>
      <c r="E134" s="256"/>
      <c r="F134" s="266"/>
      <c r="G134" s="253" t="s">
        <v>83</v>
      </c>
      <c r="H134" s="246"/>
      <c r="I134" s="246"/>
      <c r="J134" s="246">
        <f t="shared" si="12"/>
        <v>0</v>
      </c>
      <c r="K134" s="138"/>
      <c r="L134" s="122"/>
      <c r="M134" s="132"/>
      <c r="N134" s="212"/>
      <c r="O134" s="169">
        <v>0</v>
      </c>
      <c r="P134" s="169">
        <v>0</v>
      </c>
      <c r="Q134" s="169">
        <f t="shared" si="11"/>
        <v>0</v>
      </c>
      <c r="R134" s="368">
        <f t="shared" si="9"/>
        <v>0</v>
      </c>
      <c r="S134" s="42"/>
    </row>
    <row r="135" spans="1:19" ht="18">
      <c r="A135" s="1"/>
      <c r="B135" s="257" t="s">
        <v>399</v>
      </c>
      <c r="C135" s="259"/>
      <c r="D135" s="256" t="s">
        <v>351</v>
      </c>
      <c r="E135" s="256"/>
      <c r="F135" s="266"/>
      <c r="G135" s="253" t="s">
        <v>83</v>
      </c>
      <c r="H135" s="246"/>
      <c r="I135" s="246"/>
      <c r="J135" s="246">
        <f t="shared" si="12"/>
        <v>0</v>
      </c>
      <c r="K135" s="138"/>
      <c r="L135" s="122"/>
      <c r="M135" s="132"/>
      <c r="N135" s="212"/>
      <c r="O135" s="169">
        <v>0</v>
      </c>
      <c r="P135" s="169">
        <v>0</v>
      </c>
      <c r="Q135" s="169">
        <f t="shared" si="11"/>
        <v>0</v>
      </c>
      <c r="R135" s="368">
        <f t="shared" si="9"/>
        <v>0</v>
      </c>
      <c r="S135" s="42"/>
    </row>
    <row r="136" spans="1:19" ht="18">
      <c r="A136" s="1"/>
      <c r="B136" s="257" t="s">
        <v>102</v>
      </c>
      <c r="C136" s="231" t="s">
        <v>151</v>
      </c>
      <c r="D136" s="53"/>
      <c r="E136" s="68"/>
      <c r="F136" s="242"/>
      <c r="G136" s="245"/>
      <c r="H136" s="246"/>
      <c r="I136" s="246"/>
      <c r="J136" s="246"/>
      <c r="K136" s="138"/>
      <c r="L136" s="122"/>
      <c r="M136" s="132"/>
      <c r="N136" s="212"/>
      <c r="O136" s="169"/>
      <c r="P136" s="169"/>
      <c r="Q136" s="169"/>
      <c r="R136" s="368">
        <f t="shared" si="9"/>
        <v>0</v>
      </c>
      <c r="S136" s="42"/>
    </row>
    <row r="137" spans="1:19" ht="18">
      <c r="A137" s="1"/>
      <c r="B137" s="257" t="s">
        <v>172</v>
      </c>
      <c r="C137" s="268"/>
      <c r="D137" s="229" t="s">
        <v>352</v>
      </c>
      <c r="E137" s="229"/>
      <c r="F137" s="265"/>
      <c r="G137" s="245" t="s">
        <v>60</v>
      </c>
      <c r="H137" s="246"/>
      <c r="I137" s="246"/>
      <c r="J137" s="246">
        <f t="shared" si="12"/>
        <v>0</v>
      </c>
      <c r="K137" s="138"/>
      <c r="L137" s="122"/>
      <c r="M137" s="132"/>
      <c r="N137" s="212"/>
      <c r="O137" s="169">
        <v>0</v>
      </c>
      <c r="P137" s="169">
        <v>0</v>
      </c>
      <c r="Q137" s="169">
        <f t="shared" si="11"/>
        <v>0</v>
      </c>
      <c r="R137" s="368">
        <f t="shared" si="9"/>
        <v>0</v>
      </c>
      <c r="S137" s="42"/>
    </row>
    <row r="138" spans="1:19" ht="18">
      <c r="A138" s="1"/>
      <c r="B138" s="257" t="s">
        <v>173</v>
      </c>
      <c r="C138" s="254"/>
      <c r="D138" s="229" t="s">
        <v>353</v>
      </c>
      <c r="E138" s="229"/>
      <c r="F138" s="265"/>
      <c r="G138" s="245" t="s">
        <v>60</v>
      </c>
      <c r="H138" s="246"/>
      <c r="I138" s="246"/>
      <c r="J138" s="246">
        <f t="shared" si="12"/>
        <v>0</v>
      </c>
      <c r="K138" s="138"/>
      <c r="L138" s="122"/>
      <c r="M138" s="132"/>
      <c r="N138" s="212"/>
      <c r="O138" s="169">
        <v>0</v>
      </c>
      <c r="P138" s="169">
        <v>0</v>
      </c>
      <c r="Q138" s="169">
        <f t="shared" si="11"/>
        <v>0</v>
      </c>
      <c r="R138" s="368">
        <f t="shared" si="9"/>
        <v>0</v>
      </c>
      <c r="S138" s="42"/>
    </row>
    <row r="139" spans="1:19" ht="18">
      <c r="A139" s="1"/>
      <c r="B139" s="257" t="s">
        <v>400</v>
      </c>
      <c r="C139" s="254"/>
      <c r="D139" s="229" t="s">
        <v>354</v>
      </c>
      <c r="E139" s="229"/>
      <c r="F139" s="265"/>
      <c r="G139" s="245" t="s">
        <v>15</v>
      </c>
      <c r="H139" s="246"/>
      <c r="I139" s="246"/>
      <c r="J139" s="246">
        <f t="shared" si="12"/>
        <v>0</v>
      </c>
      <c r="K139" s="138"/>
      <c r="L139" s="122"/>
      <c r="M139" s="132"/>
      <c r="N139" s="212"/>
      <c r="O139" s="169">
        <v>0</v>
      </c>
      <c r="P139" s="169">
        <v>0</v>
      </c>
      <c r="Q139" s="169">
        <f t="shared" si="11"/>
        <v>0</v>
      </c>
      <c r="R139" s="368">
        <f t="shared" si="9"/>
        <v>0</v>
      </c>
      <c r="S139" s="42"/>
    </row>
    <row r="140" spans="1:19" ht="18">
      <c r="A140" s="1"/>
      <c r="B140" s="257" t="s">
        <v>401</v>
      </c>
      <c r="C140" s="254"/>
      <c r="D140" s="229" t="s">
        <v>355</v>
      </c>
      <c r="E140" s="229"/>
      <c r="F140" s="265"/>
      <c r="G140" s="245" t="s">
        <v>15</v>
      </c>
      <c r="H140" s="246"/>
      <c r="I140" s="246"/>
      <c r="J140" s="246">
        <f t="shared" si="12"/>
        <v>0</v>
      </c>
      <c r="K140" s="138"/>
      <c r="L140" s="122"/>
      <c r="M140" s="132"/>
      <c r="N140" s="212"/>
      <c r="O140" s="169">
        <v>0</v>
      </c>
      <c r="P140" s="169">
        <v>0</v>
      </c>
      <c r="Q140" s="169">
        <f t="shared" si="11"/>
        <v>0</v>
      </c>
      <c r="R140" s="368">
        <f t="shared" si="9"/>
        <v>0</v>
      </c>
      <c r="S140" s="42"/>
    </row>
    <row r="141" spans="1:19" ht="18">
      <c r="A141" s="1"/>
      <c r="B141" s="257" t="s">
        <v>103</v>
      </c>
      <c r="C141" s="261" t="s">
        <v>174</v>
      </c>
      <c r="D141" s="229"/>
      <c r="E141" s="229"/>
      <c r="F141" s="265"/>
      <c r="G141" s="253"/>
      <c r="H141" s="246"/>
      <c r="I141" s="246"/>
      <c r="J141" s="246"/>
      <c r="K141" s="138"/>
      <c r="L141" s="122"/>
      <c r="M141" s="132"/>
      <c r="N141" s="212"/>
      <c r="O141" s="169"/>
      <c r="P141" s="169"/>
      <c r="Q141" s="169"/>
      <c r="R141" s="368"/>
      <c r="S141" s="42"/>
    </row>
    <row r="142" spans="1:19" ht="18">
      <c r="A142" s="1"/>
      <c r="B142" s="257" t="s">
        <v>175</v>
      </c>
      <c r="C142" s="254"/>
      <c r="D142" s="229" t="s">
        <v>356</v>
      </c>
      <c r="E142" s="229"/>
      <c r="F142" s="265"/>
      <c r="G142" s="253" t="s">
        <v>15</v>
      </c>
      <c r="H142" s="246"/>
      <c r="I142" s="246"/>
      <c r="J142" s="246">
        <f t="shared" si="12"/>
        <v>0</v>
      </c>
      <c r="K142" s="138"/>
      <c r="L142" s="122"/>
      <c r="M142" s="132"/>
      <c r="N142" s="212"/>
      <c r="O142" s="169">
        <v>0</v>
      </c>
      <c r="P142" s="169">
        <v>0</v>
      </c>
      <c r="Q142" s="169">
        <f t="shared" si="11"/>
        <v>0</v>
      </c>
      <c r="R142" s="368">
        <f t="shared" si="9"/>
        <v>0</v>
      </c>
      <c r="S142" s="42"/>
    </row>
    <row r="143" spans="1:19" ht="18">
      <c r="A143" s="1"/>
      <c r="B143" s="257" t="s">
        <v>176</v>
      </c>
      <c r="C143" s="254"/>
      <c r="D143" s="229" t="s">
        <v>357</v>
      </c>
      <c r="E143" s="229"/>
      <c r="F143" s="265"/>
      <c r="G143" s="253" t="s">
        <v>15</v>
      </c>
      <c r="H143" s="246"/>
      <c r="I143" s="246"/>
      <c r="J143" s="246">
        <f t="shared" si="12"/>
        <v>0</v>
      </c>
      <c r="K143" s="138"/>
      <c r="L143" s="122"/>
      <c r="M143" s="132"/>
      <c r="N143" s="212"/>
      <c r="O143" s="169">
        <v>0</v>
      </c>
      <c r="P143" s="169">
        <v>0</v>
      </c>
      <c r="Q143" s="169">
        <f t="shared" si="11"/>
        <v>0</v>
      </c>
      <c r="R143" s="368">
        <f t="shared" si="9"/>
        <v>0</v>
      </c>
      <c r="S143" s="42"/>
    </row>
    <row r="144" spans="1:19" ht="18">
      <c r="A144" s="1"/>
      <c r="B144" s="257" t="s">
        <v>177</v>
      </c>
      <c r="C144" s="254"/>
      <c r="D144" s="229" t="s">
        <v>179</v>
      </c>
      <c r="E144" s="229"/>
      <c r="F144" s="265"/>
      <c r="G144" s="253" t="s">
        <v>15</v>
      </c>
      <c r="H144" s="246"/>
      <c r="I144" s="246"/>
      <c r="J144" s="246">
        <f t="shared" si="12"/>
        <v>0</v>
      </c>
      <c r="K144" s="138"/>
      <c r="L144" s="122"/>
      <c r="M144" s="132"/>
      <c r="N144" s="212"/>
      <c r="O144" s="169">
        <v>0</v>
      </c>
      <c r="P144" s="169">
        <v>0</v>
      </c>
      <c r="Q144" s="169">
        <f t="shared" si="11"/>
        <v>0</v>
      </c>
      <c r="R144" s="368">
        <f t="shared" si="9"/>
        <v>0</v>
      </c>
      <c r="S144" s="42"/>
    </row>
    <row r="145" spans="1:19" ht="18">
      <c r="A145" s="1"/>
      <c r="B145" s="257" t="s">
        <v>402</v>
      </c>
      <c r="C145" s="254"/>
      <c r="D145" s="229" t="s">
        <v>358</v>
      </c>
      <c r="E145" s="229"/>
      <c r="F145" s="265"/>
      <c r="G145" s="253" t="s">
        <v>15</v>
      </c>
      <c r="H145" s="246"/>
      <c r="I145" s="246"/>
      <c r="J145" s="246">
        <f t="shared" si="12"/>
        <v>0</v>
      </c>
      <c r="K145" s="138"/>
      <c r="L145" s="122"/>
      <c r="M145" s="132"/>
      <c r="N145" s="212"/>
      <c r="O145" s="169">
        <v>0</v>
      </c>
      <c r="P145" s="169">
        <v>0</v>
      </c>
      <c r="Q145" s="169">
        <f t="shared" si="11"/>
        <v>0</v>
      </c>
      <c r="R145" s="368">
        <f t="shared" si="9"/>
        <v>0</v>
      </c>
      <c r="S145" s="42"/>
    </row>
    <row r="146" spans="1:19" ht="18">
      <c r="A146" s="1"/>
      <c r="B146" s="257" t="s">
        <v>403</v>
      </c>
      <c r="C146" s="254"/>
      <c r="D146" s="256" t="s">
        <v>354</v>
      </c>
      <c r="E146" s="229"/>
      <c r="F146" s="265"/>
      <c r="G146" s="253" t="s">
        <v>15</v>
      </c>
      <c r="H146" s="246"/>
      <c r="I146" s="246"/>
      <c r="J146" s="246">
        <f t="shared" si="12"/>
        <v>0</v>
      </c>
      <c r="K146" s="138"/>
      <c r="L146" s="122"/>
      <c r="M146" s="132"/>
      <c r="N146" s="212"/>
      <c r="O146" s="169">
        <v>0</v>
      </c>
      <c r="P146" s="169">
        <v>0</v>
      </c>
      <c r="Q146" s="169">
        <f t="shared" si="11"/>
        <v>0</v>
      </c>
      <c r="R146" s="368">
        <f t="shared" si="9"/>
        <v>0</v>
      </c>
      <c r="S146" s="42"/>
    </row>
    <row r="147" spans="1:19" ht="18">
      <c r="A147" s="1"/>
      <c r="B147" s="257" t="s">
        <v>178</v>
      </c>
      <c r="C147" s="259"/>
      <c r="D147" s="232" t="s">
        <v>171</v>
      </c>
      <c r="E147" s="229"/>
      <c r="F147" s="265"/>
      <c r="G147" s="253" t="s">
        <v>15</v>
      </c>
      <c r="H147" s="246"/>
      <c r="I147" s="246"/>
      <c r="J147" s="246">
        <f t="shared" si="12"/>
        <v>0</v>
      </c>
      <c r="K147" s="138"/>
      <c r="L147" s="122"/>
      <c r="M147" s="132"/>
      <c r="N147" s="212"/>
      <c r="O147" s="169">
        <v>0</v>
      </c>
      <c r="P147" s="169">
        <v>0</v>
      </c>
      <c r="Q147" s="169">
        <f t="shared" si="11"/>
        <v>0</v>
      </c>
      <c r="R147" s="368">
        <f t="shared" si="9"/>
        <v>0</v>
      </c>
      <c r="S147" s="158"/>
    </row>
    <row r="148" spans="1:19" ht="18">
      <c r="A148" s="1"/>
      <c r="B148" s="257" t="s">
        <v>104</v>
      </c>
      <c r="C148" s="262" t="s">
        <v>180</v>
      </c>
      <c r="D148" s="53"/>
      <c r="E148" s="68"/>
      <c r="F148" s="242"/>
      <c r="G148" s="245"/>
      <c r="H148" s="246"/>
      <c r="I148" s="246"/>
      <c r="J148" s="246"/>
      <c r="K148" s="138"/>
      <c r="L148" s="122"/>
      <c r="M148" s="132"/>
      <c r="N148" s="212"/>
      <c r="O148" s="169"/>
      <c r="P148" s="169"/>
      <c r="Q148" s="169"/>
      <c r="R148" s="368">
        <f t="shared" si="9"/>
        <v>0</v>
      </c>
      <c r="S148" s="42"/>
    </row>
    <row r="149" spans="1:19" ht="18">
      <c r="A149" s="1"/>
      <c r="B149" s="247" t="s">
        <v>184</v>
      </c>
      <c r="C149" s="269"/>
      <c r="D149" s="229" t="s">
        <v>181</v>
      </c>
      <c r="E149" s="229"/>
      <c r="F149" s="265"/>
      <c r="G149" s="253" t="s">
        <v>83</v>
      </c>
      <c r="H149" s="246"/>
      <c r="I149" s="246"/>
      <c r="J149" s="246">
        <f>SUM(H149*I149)</f>
        <v>0</v>
      </c>
      <c r="K149" s="138"/>
      <c r="L149" s="122"/>
      <c r="M149" s="132"/>
      <c r="N149" s="212"/>
      <c r="O149" s="169">
        <v>0</v>
      </c>
      <c r="P149" s="169">
        <v>0</v>
      </c>
      <c r="Q149" s="169">
        <f t="shared" ref="Q149:Q157" si="13">+O149+P149</f>
        <v>0</v>
      </c>
      <c r="R149" s="368">
        <f t="shared" si="9"/>
        <v>0</v>
      </c>
      <c r="S149" s="368"/>
    </row>
    <row r="150" spans="1:19" ht="18">
      <c r="A150" s="1"/>
      <c r="B150" s="251" t="s">
        <v>404</v>
      </c>
      <c r="C150" s="254"/>
      <c r="D150" s="229" t="s">
        <v>182</v>
      </c>
      <c r="E150" s="229"/>
      <c r="F150" s="265"/>
      <c r="G150" s="253" t="s">
        <v>83</v>
      </c>
      <c r="H150" s="246"/>
      <c r="I150" s="246"/>
      <c r="J150" s="246">
        <f>SUM(H150*I150)</f>
        <v>0</v>
      </c>
      <c r="K150" s="138"/>
      <c r="L150" s="122"/>
      <c r="M150" s="132"/>
      <c r="N150" s="212"/>
      <c r="O150" s="169">
        <v>0</v>
      </c>
      <c r="P150" s="169">
        <v>0</v>
      </c>
      <c r="Q150" s="169">
        <f t="shared" si="13"/>
        <v>0</v>
      </c>
      <c r="R150" s="368">
        <f t="shared" si="9"/>
        <v>0</v>
      </c>
      <c r="S150" s="42"/>
    </row>
    <row r="151" spans="1:19" ht="18">
      <c r="A151" s="1"/>
      <c r="B151" s="251" t="s">
        <v>185</v>
      </c>
      <c r="C151" s="254"/>
      <c r="D151" s="233" t="s">
        <v>183</v>
      </c>
      <c r="E151" s="233"/>
      <c r="F151" s="265"/>
      <c r="G151" s="253" t="s">
        <v>83</v>
      </c>
      <c r="H151" s="246"/>
      <c r="I151" s="246"/>
      <c r="J151" s="246">
        <f>SUM(H151*I151)</f>
        <v>0</v>
      </c>
      <c r="K151" s="138"/>
      <c r="L151" s="122"/>
      <c r="M151" s="132"/>
      <c r="N151" s="212"/>
      <c r="O151" s="169">
        <v>0</v>
      </c>
      <c r="P151" s="169">
        <v>0</v>
      </c>
      <c r="Q151" s="169">
        <f t="shared" si="13"/>
        <v>0</v>
      </c>
      <c r="R151" s="368">
        <f t="shared" si="9"/>
        <v>0</v>
      </c>
      <c r="S151" s="42"/>
    </row>
    <row r="152" spans="1:19" ht="18">
      <c r="A152" s="1"/>
      <c r="B152" s="251" t="s">
        <v>105</v>
      </c>
      <c r="C152" s="261" t="s">
        <v>186</v>
      </c>
      <c r="D152" s="233"/>
      <c r="E152" s="263"/>
      <c r="F152" s="265"/>
      <c r="G152" s="253"/>
      <c r="H152" s="246"/>
      <c r="I152" s="246"/>
      <c r="J152" s="246"/>
      <c r="K152" s="138"/>
      <c r="L152" s="122"/>
      <c r="M152" s="132"/>
      <c r="N152" s="212"/>
      <c r="O152" s="169"/>
      <c r="P152" s="169"/>
      <c r="Q152" s="169"/>
      <c r="R152" s="368"/>
      <c r="S152" s="42"/>
    </row>
    <row r="153" spans="1:19" ht="18">
      <c r="A153" s="1"/>
      <c r="B153" s="251" t="s">
        <v>188</v>
      </c>
      <c r="C153" s="268" t="s">
        <v>187</v>
      </c>
      <c r="D153" s="264" t="s">
        <v>359</v>
      </c>
      <c r="E153" s="263"/>
      <c r="F153" s="265"/>
      <c r="G153" s="253" t="s">
        <v>83</v>
      </c>
      <c r="H153" s="246"/>
      <c r="I153" s="246"/>
      <c r="J153" s="246"/>
      <c r="K153" s="138"/>
      <c r="L153" s="122"/>
      <c r="M153" s="132"/>
      <c r="N153" s="212"/>
      <c r="O153" s="169">
        <v>0</v>
      </c>
      <c r="P153" s="169">
        <v>0</v>
      </c>
      <c r="Q153" s="169">
        <f t="shared" si="13"/>
        <v>0</v>
      </c>
      <c r="R153" s="368">
        <f t="shared" si="9"/>
        <v>0</v>
      </c>
      <c r="S153" s="42"/>
    </row>
    <row r="154" spans="1:19" ht="25.5">
      <c r="A154" s="1"/>
      <c r="B154" s="251" t="s">
        <v>189</v>
      </c>
      <c r="C154" s="254"/>
      <c r="D154" s="234" t="s">
        <v>360</v>
      </c>
      <c r="E154" s="233"/>
      <c r="F154" s="265"/>
      <c r="G154" s="253" t="s">
        <v>83</v>
      </c>
      <c r="H154" s="246"/>
      <c r="I154" s="246"/>
      <c r="J154" s="246">
        <f t="shared" ref="J154:J159" si="14">SUM(H154*I154)</f>
        <v>0</v>
      </c>
      <c r="K154" s="138"/>
      <c r="L154" s="122"/>
      <c r="M154" s="132"/>
      <c r="N154" s="212"/>
      <c r="O154" s="169">
        <v>0</v>
      </c>
      <c r="P154" s="169">
        <v>0</v>
      </c>
      <c r="Q154" s="169">
        <f t="shared" si="13"/>
        <v>0</v>
      </c>
      <c r="R154" s="368">
        <f t="shared" si="9"/>
        <v>0</v>
      </c>
      <c r="S154" s="42"/>
    </row>
    <row r="155" spans="1:19" ht="18">
      <c r="A155" s="1"/>
      <c r="B155" s="251"/>
      <c r="C155" s="261" t="s">
        <v>187</v>
      </c>
      <c r="D155" s="233" t="s">
        <v>361</v>
      </c>
      <c r="E155" s="234"/>
      <c r="F155" s="265"/>
      <c r="G155" s="253" t="s">
        <v>83</v>
      </c>
      <c r="H155" s="246"/>
      <c r="I155" s="246"/>
      <c r="J155" s="246">
        <f t="shared" si="14"/>
        <v>0</v>
      </c>
      <c r="K155" s="138"/>
      <c r="L155" s="122"/>
      <c r="M155" s="132"/>
      <c r="N155" s="212"/>
      <c r="O155" s="169">
        <v>0</v>
      </c>
      <c r="P155" s="169">
        <v>0</v>
      </c>
      <c r="Q155" s="169">
        <f t="shared" si="13"/>
        <v>0</v>
      </c>
      <c r="R155" s="368">
        <f t="shared" si="9"/>
        <v>0</v>
      </c>
      <c r="S155" s="42"/>
    </row>
    <row r="156" spans="1:19" ht="18">
      <c r="A156" s="1"/>
      <c r="B156" s="251" t="s">
        <v>190</v>
      </c>
      <c r="C156" s="269"/>
      <c r="D156" s="234" t="s">
        <v>362</v>
      </c>
      <c r="E156" s="233"/>
      <c r="F156" s="265"/>
      <c r="G156" s="253" t="s">
        <v>83</v>
      </c>
      <c r="H156" s="246"/>
      <c r="I156" s="246"/>
      <c r="J156" s="246">
        <f t="shared" si="14"/>
        <v>0</v>
      </c>
      <c r="K156" s="138"/>
      <c r="L156" s="122"/>
      <c r="M156" s="132"/>
      <c r="N156" s="212"/>
      <c r="O156" s="169">
        <v>0</v>
      </c>
      <c r="P156" s="169">
        <v>0</v>
      </c>
      <c r="Q156" s="169">
        <f t="shared" si="13"/>
        <v>0</v>
      </c>
      <c r="R156" s="368">
        <f t="shared" si="9"/>
        <v>0</v>
      </c>
      <c r="S156" s="158"/>
    </row>
    <row r="157" spans="1:19" ht="25.5">
      <c r="A157" s="1"/>
      <c r="B157" s="251" t="s">
        <v>191</v>
      </c>
      <c r="C157" s="254"/>
      <c r="D157" s="234" t="s">
        <v>363</v>
      </c>
      <c r="E157" s="234"/>
      <c r="F157" s="265"/>
      <c r="G157" s="253" t="s">
        <v>83</v>
      </c>
      <c r="H157" s="246"/>
      <c r="I157" s="246"/>
      <c r="J157" s="246">
        <f t="shared" si="14"/>
        <v>0</v>
      </c>
      <c r="K157" s="138"/>
      <c r="L157" s="122"/>
      <c r="M157" s="132"/>
      <c r="N157" s="212"/>
      <c r="O157" s="169">
        <v>0</v>
      </c>
      <c r="P157" s="169">
        <v>0</v>
      </c>
      <c r="Q157" s="169">
        <f t="shared" si="13"/>
        <v>0</v>
      </c>
      <c r="R157" s="368">
        <f t="shared" si="9"/>
        <v>0</v>
      </c>
      <c r="S157" s="42"/>
    </row>
    <row r="158" spans="1:19" ht="18">
      <c r="A158" s="1"/>
      <c r="B158" s="251" t="s">
        <v>192</v>
      </c>
      <c r="C158" s="254"/>
      <c r="D158" s="234"/>
      <c r="E158" s="234"/>
      <c r="F158" s="265"/>
      <c r="G158" s="253"/>
      <c r="H158" s="246"/>
      <c r="I158" s="246"/>
      <c r="J158" s="246"/>
      <c r="K158" s="138"/>
      <c r="L158" s="122"/>
      <c r="M158" s="132"/>
      <c r="N158" s="212"/>
      <c r="O158" s="169"/>
      <c r="P158" s="169"/>
      <c r="Q158" s="169"/>
      <c r="R158" s="368"/>
      <c r="S158" s="42"/>
    </row>
    <row r="159" spans="1:19" ht="18">
      <c r="A159" s="1"/>
      <c r="B159" s="251" t="s">
        <v>106</v>
      </c>
      <c r="C159" s="261" t="s">
        <v>193</v>
      </c>
      <c r="D159" s="234" t="s">
        <v>194</v>
      </c>
      <c r="E159" s="234"/>
      <c r="F159" s="265"/>
      <c r="G159" s="253" t="s">
        <v>15</v>
      </c>
      <c r="H159" s="246"/>
      <c r="I159" s="246"/>
      <c r="J159" s="246">
        <f t="shared" si="14"/>
        <v>0</v>
      </c>
      <c r="K159" s="138"/>
      <c r="L159" s="122"/>
      <c r="M159" s="132"/>
      <c r="N159" s="212"/>
      <c r="O159" s="169">
        <v>0</v>
      </c>
      <c r="P159" s="169">
        <v>0</v>
      </c>
      <c r="Q159" s="169">
        <f>+O159+P159</f>
        <v>0</v>
      </c>
      <c r="R159" s="368">
        <f t="shared" si="9"/>
        <v>0</v>
      </c>
      <c r="S159" s="42"/>
    </row>
    <row r="160" spans="1:19" ht="18">
      <c r="A160" s="1"/>
      <c r="B160" s="257" t="s">
        <v>195</v>
      </c>
      <c r="C160" s="261" t="s">
        <v>29</v>
      </c>
      <c r="D160" s="235" t="s">
        <v>371</v>
      </c>
      <c r="E160" s="117"/>
      <c r="F160" s="242"/>
      <c r="G160" s="253" t="s">
        <v>83</v>
      </c>
      <c r="H160" s="246"/>
      <c r="I160" s="246"/>
      <c r="J160" s="246">
        <f>SUM(H160*I160)</f>
        <v>0</v>
      </c>
      <c r="K160" s="138"/>
      <c r="L160" s="122"/>
      <c r="M160" s="132"/>
      <c r="N160" s="212"/>
      <c r="O160" s="169">
        <v>0</v>
      </c>
      <c r="P160" s="169">
        <v>0</v>
      </c>
      <c r="Q160" s="169">
        <f>+O160+P160</f>
        <v>0</v>
      </c>
      <c r="R160" s="368">
        <f t="shared" si="9"/>
        <v>0</v>
      </c>
      <c r="S160" s="158"/>
    </row>
    <row r="161" spans="1:19" ht="18">
      <c r="A161" s="1"/>
      <c r="B161" s="247" t="s">
        <v>196</v>
      </c>
      <c r="C161" s="252"/>
      <c r="D161" s="235" t="s">
        <v>373</v>
      </c>
      <c r="E161" s="229"/>
      <c r="F161" s="242"/>
      <c r="G161" s="253" t="s">
        <v>83</v>
      </c>
      <c r="H161" s="246"/>
      <c r="I161" s="246"/>
      <c r="J161" s="246">
        <f>SUM(H161*I161)</f>
        <v>0</v>
      </c>
      <c r="K161" s="138"/>
      <c r="L161" s="122"/>
      <c r="M161" s="132"/>
      <c r="N161" s="212"/>
      <c r="O161" s="169">
        <v>0</v>
      </c>
      <c r="P161" s="169">
        <v>0</v>
      </c>
      <c r="Q161" s="169">
        <f>+O161+P161</f>
        <v>0</v>
      </c>
      <c r="R161" s="368">
        <f t="shared" si="9"/>
        <v>0</v>
      </c>
      <c r="S161" s="42"/>
    </row>
    <row r="162" spans="1:19" ht="18">
      <c r="A162" s="1"/>
      <c r="B162" s="251" t="s">
        <v>197</v>
      </c>
      <c r="C162" s="252"/>
      <c r="D162" s="235" t="s">
        <v>372</v>
      </c>
      <c r="E162" s="233"/>
      <c r="F162" s="242"/>
      <c r="G162" s="253" t="s">
        <v>83</v>
      </c>
      <c r="H162" s="246"/>
      <c r="I162" s="246"/>
      <c r="J162" s="246">
        <f>SUM(H162*I162)</f>
        <v>0</v>
      </c>
      <c r="K162" s="138"/>
      <c r="L162" s="122"/>
      <c r="M162" s="132"/>
      <c r="N162" s="212"/>
      <c r="O162" s="169">
        <v>0</v>
      </c>
      <c r="P162" s="169">
        <v>0</v>
      </c>
      <c r="Q162" s="169">
        <f t="shared" ref="Q162:Q168" si="15">+O162+P162</f>
        <v>0</v>
      </c>
      <c r="R162" s="368">
        <f t="shared" si="9"/>
        <v>0</v>
      </c>
      <c r="S162" s="368"/>
    </row>
    <row r="163" spans="1:19" ht="18">
      <c r="A163" s="1"/>
      <c r="B163" s="251" t="s">
        <v>198</v>
      </c>
      <c r="C163" s="252"/>
      <c r="D163" s="235" t="s">
        <v>199</v>
      </c>
      <c r="E163" s="233"/>
      <c r="F163" s="267"/>
      <c r="G163" s="253" t="s">
        <v>83</v>
      </c>
      <c r="H163" s="246"/>
      <c r="I163" s="246"/>
      <c r="J163" s="246">
        <f>SUM(H163*I163)</f>
        <v>0</v>
      </c>
      <c r="K163" s="138"/>
      <c r="L163" s="122"/>
      <c r="M163" s="132"/>
      <c r="N163" s="212"/>
      <c r="O163" s="169">
        <v>0</v>
      </c>
      <c r="P163" s="169">
        <v>0</v>
      </c>
      <c r="Q163" s="169">
        <f t="shared" si="15"/>
        <v>0</v>
      </c>
      <c r="R163" s="368">
        <f t="shared" si="9"/>
        <v>0</v>
      </c>
      <c r="S163" s="42"/>
    </row>
    <row r="164" spans="1:19" ht="18">
      <c r="A164" s="1"/>
      <c r="B164" s="88" t="s">
        <v>364</v>
      </c>
      <c r="C164" s="270" t="s">
        <v>365</v>
      </c>
      <c r="D164" s="271"/>
      <c r="E164" s="272"/>
      <c r="F164" s="112"/>
      <c r="G164" s="273"/>
      <c r="H164" s="274"/>
      <c r="I164" s="274"/>
      <c r="J164" s="274"/>
      <c r="K164" s="128">
        <f>SUM(J165:J168)</f>
        <v>0</v>
      </c>
      <c r="L164" s="122"/>
      <c r="M164" s="129">
        <f>SUM(M165:M168)</f>
        <v>0</v>
      </c>
      <c r="N164" s="212"/>
      <c r="O164" s="365"/>
      <c r="P164" s="366"/>
      <c r="Q164" s="366"/>
      <c r="R164" s="366"/>
      <c r="S164" s="367">
        <f>SUM(R165:R168)</f>
        <v>0</v>
      </c>
    </row>
    <row r="165" spans="1:19" ht="18">
      <c r="A165" s="1"/>
      <c r="B165" s="257" t="s">
        <v>375</v>
      </c>
      <c r="C165" s="252"/>
      <c r="D165" s="232" t="s">
        <v>366</v>
      </c>
      <c r="E165" s="229"/>
      <c r="F165" s="242"/>
      <c r="G165" s="253" t="s">
        <v>83</v>
      </c>
      <c r="H165" s="246"/>
      <c r="I165" s="246"/>
      <c r="J165" s="246">
        <f>SUM(H165*I165)</f>
        <v>0</v>
      </c>
      <c r="K165" s="138"/>
      <c r="L165" s="122"/>
      <c r="M165" s="132"/>
      <c r="N165" s="212"/>
      <c r="O165" s="169">
        <v>0</v>
      </c>
      <c r="P165" s="169">
        <v>0</v>
      </c>
      <c r="Q165" s="169">
        <f t="shared" si="15"/>
        <v>0</v>
      </c>
      <c r="R165" s="368">
        <f t="shared" si="9"/>
        <v>0</v>
      </c>
      <c r="S165" s="42"/>
    </row>
    <row r="166" spans="1:19" ht="18">
      <c r="A166" s="1"/>
      <c r="B166" s="257" t="s">
        <v>376</v>
      </c>
      <c r="C166" s="252"/>
      <c r="D166" s="235" t="s">
        <v>374</v>
      </c>
      <c r="E166" s="229"/>
      <c r="F166" s="242"/>
      <c r="G166" s="253" t="s">
        <v>83</v>
      </c>
      <c r="H166" s="246"/>
      <c r="I166" s="246"/>
      <c r="J166" s="246">
        <f>SUM(H166*I166)</f>
        <v>0</v>
      </c>
      <c r="K166" s="138"/>
      <c r="L166" s="122"/>
      <c r="M166" s="132"/>
      <c r="N166" s="212"/>
      <c r="O166" s="169">
        <v>0</v>
      </c>
      <c r="P166" s="169">
        <v>0</v>
      </c>
      <c r="Q166" s="169">
        <f t="shared" si="15"/>
        <v>0</v>
      </c>
      <c r="R166" s="368">
        <f t="shared" si="9"/>
        <v>0</v>
      </c>
      <c r="S166" s="42"/>
    </row>
    <row r="167" spans="1:19" ht="18">
      <c r="A167" s="1"/>
      <c r="B167" s="257" t="s">
        <v>377</v>
      </c>
      <c r="C167" s="252"/>
      <c r="D167" s="235" t="s">
        <v>418</v>
      </c>
      <c r="E167" s="229"/>
      <c r="F167" s="242"/>
      <c r="G167" s="253" t="s">
        <v>83</v>
      </c>
      <c r="H167" s="246"/>
      <c r="I167" s="246"/>
      <c r="J167" s="246">
        <f>SUM(H167*I167)</f>
        <v>0</v>
      </c>
      <c r="K167" s="138"/>
      <c r="L167" s="122"/>
      <c r="M167" s="132"/>
      <c r="N167" s="212"/>
      <c r="O167" s="169">
        <v>0</v>
      </c>
      <c r="P167" s="169">
        <v>0</v>
      </c>
      <c r="Q167" s="169">
        <f t="shared" si="15"/>
        <v>0</v>
      </c>
      <c r="R167" s="368">
        <f t="shared" ref="R167:R175" si="16">P167*J167</f>
        <v>0</v>
      </c>
      <c r="S167" s="42"/>
    </row>
    <row r="168" spans="1:19" ht="18">
      <c r="A168" s="1"/>
      <c r="B168" s="257" t="s">
        <v>419</v>
      </c>
      <c r="C168" s="252"/>
      <c r="D168" s="232" t="s">
        <v>367</v>
      </c>
      <c r="E168" s="229"/>
      <c r="F168" s="242"/>
      <c r="G168" s="253" t="s">
        <v>83</v>
      </c>
      <c r="H168" s="246"/>
      <c r="I168" s="246"/>
      <c r="J168" s="246">
        <f>SUM(H168*I168)</f>
        <v>0</v>
      </c>
      <c r="K168" s="138"/>
      <c r="L168" s="122"/>
      <c r="M168" s="132"/>
      <c r="N168" s="212"/>
      <c r="O168" s="169">
        <v>0</v>
      </c>
      <c r="P168" s="169">
        <v>0</v>
      </c>
      <c r="Q168" s="169">
        <f t="shared" si="15"/>
        <v>0</v>
      </c>
      <c r="R168" s="368">
        <f t="shared" si="16"/>
        <v>0</v>
      </c>
      <c r="S168" s="42"/>
    </row>
    <row r="169" spans="1:19" ht="18">
      <c r="A169" s="1"/>
      <c r="B169" s="88" t="s">
        <v>108</v>
      </c>
      <c r="C169" s="90" t="s">
        <v>30</v>
      </c>
      <c r="D169" s="239"/>
      <c r="E169" s="110"/>
      <c r="F169" s="92"/>
      <c r="G169" s="92"/>
      <c r="H169" s="127"/>
      <c r="I169" s="127"/>
      <c r="J169" s="127"/>
      <c r="K169" s="128">
        <f>SUM(J170:J175)</f>
        <v>0</v>
      </c>
      <c r="L169" s="122"/>
      <c r="M169" s="129">
        <f>SUM(M170:M175)</f>
        <v>0</v>
      </c>
      <c r="N169" s="215"/>
      <c r="O169" s="365"/>
      <c r="P169" s="366"/>
      <c r="Q169" s="366"/>
      <c r="R169" s="366"/>
      <c r="S169" s="367">
        <f>SUM(R170:R175)</f>
        <v>0</v>
      </c>
    </row>
    <row r="170" spans="1:19" ht="18">
      <c r="A170" s="1"/>
      <c r="B170" s="257" t="s">
        <v>109</v>
      </c>
      <c r="C170" s="178"/>
      <c r="D170" s="276" t="s">
        <v>405</v>
      </c>
      <c r="E170" s="280"/>
      <c r="F170" s="249"/>
      <c r="G170" s="64" t="s">
        <v>11</v>
      </c>
      <c r="H170" s="250"/>
      <c r="I170" s="250"/>
      <c r="J170" s="130">
        <f t="shared" ref="J170:J175" si="17">SUM(H170*I170)</f>
        <v>0</v>
      </c>
      <c r="K170" s="275"/>
      <c r="L170" s="181"/>
      <c r="M170" s="244"/>
      <c r="N170" s="215"/>
      <c r="O170" s="169">
        <v>0</v>
      </c>
      <c r="P170" s="169">
        <v>0</v>
      </c>
      <c r="Q170" s="169">
        <f t="shared" ref="Q170:Q182" si="18">+O170+P170</f>
        <v>0</v>
      </c>
      <c r="R170" s="368">
        <f t="shared" si="16"/>
        <v>0</v>
      </c>
      <c r="S170" s="368"/>
    </row>
    <row r="171" spans="1:19" ht="18">
      <c r="A171" s="1"/>
      <c r="B171" s="95" t="s">
        <v>110</v>
      </c>
      <c r="C171" s="45"/>
      <c r="D171" s="46" t="s">
        <v>406</v>
      </c>
      <c r="E171" s="39"/>
      <c r="F171" s="70"/>
      <c r="G171" s="38" t="s">
        <v>83</v>
      </c>
      <c r="H171" s="133"/>
      <c r="I171" s="133"/>
      <c r="J171" s="133">
        <f t="shared" si="17"/>
        <v>0</v>
      </c>
      <c r="K171" s="140"/>
      <c r="L171" s="122"/>
      <c r="M171" s="132"/>
      <c r="N171" s="212"/>
      <c r="O171" s="169">
        <v>0</v>
      </c>
      <c r="P171" s="169">
        <v>0</v>
      </c>
      <c r="Q171" s="169">
        <f t="shared" si="18"/>
        <v>0</v>
      </c>
      <c r="R171" s="368">
        <f t="shared" si="16"/>
        <v>0</v>
      </c>
      <c r="S171" s="42"/>
    </row>
    <row r="172" spans="1:19" ht="18">
      <c r="A172" s="1"/>
      <c r="B172" s="95" t="s">
        <v>411</v>
      </c>
      <c r="C172" s="45"/>
      <c r="D172" s="46" t="s">
        <v>407</v>
      </c>
      <c r="E172" s="41"/>
      <c r="F172" s="70"/>
      <c r="G172" s="38" t="s">
        <v>15</v>
      </c>
      <c r="H172" s="133"/>
      <c r="I172" s="133"/>
      <c r="J172" s="133">
        <f t="shared" si="17"/>
        <v>0</v>
      </c>
      <c r="K172" s="140"/>
      <c r="L172" s="122"/>
      <c r="M172" s="132"/>
      <c r="N172" s="212"/>
      <c r="O172" s="169">
        <v>0</v>
      </c>
      <c r="P172" s="169">
        <v>0</v>
      </c>
      <c r="Q172" s="169">
        <f t="shared" si="18"/>
        <v>0</v>
      </c>
      <c r="R172" s="368">
        <f t="shared" si="16"/>
        <v>0</v>
      </c>
      <c r="S172" s="42"/>
    </row>
    <row r="173" spans="1:19" ht="18">
      <c r="A173" s="1"/>
      <c r="B173" s="95" t="s">
        <v>140</v>
      </c>
      <c r="C173" s="45"/>
      <c r="D173" s="46" t="s">
        <v>408</v>
      </c>
      <c r="E173" s="41"/>
      <c r="F173" s="34"/>
      <c r="G173" s="38" t="s">
        <v>15</v>
      </c>
      <c r="H173" s="133"/>
      <c r="I173" s="133"/>
      <c r="J173" s="133">
        <f t="shared" si="17"/>
        <v>0</v>
      </c>
      <c r="K173" s="140"/>
      <c r="L173" s="122"/>
      <c r="M173" s="132"/>
      <c r="N173" s="212"/>
      <c r="O173" s="169">
        <v>0</v>
      </c>
      <c r="P173" s="169">
        <v>0</v>
      </c>
      <c r="Q173" s="169">
        <f t="shared" si="18"/>
        <v>0</v>
      </c>
      <c r="R173" s="368">
        <f t="shared" si="16"/>
        <v>0</v>
      </c>
      <c r="S173" s="42"/>
    </row>
    <row r="174" spans="1:19" ht="18">
      <c r="A174" s="1"/>
      <c r="B174" s="95" t="s">
        <v>412</v>
      </c>
      <c r="C174" s="45"/>
      <c r="D174" s="46" t="s">
        <v>409</v>
      </c>
      <c r="E174" s="41"/>
      <c r="F174" s="34"/>
      <c r="G174" s="38" t="s">
        <v>15</v>
      </c>
      <c r="H174" s="133"/>
      <c r="I174" s="133"/>
      <c r="J174" s="133">
        <f t="shared" si="17"/>
        <v>0</v>
      </c>
      <c r="K174" s="140"/>
      <c r="L174" s="122"/>
      <c r="M174" s="132"/>
      <c r="N174" s="212"/>
      <c r="O174" s="169">
        <v>0</v>
      </c>
      <c r="P174" s="169">
        <v>0</v>
      </c>
      <c r="Q174" s="169">
        <f t="shared" si="18"/>
        <v>0</v>
      </c>
      <c r="R174" s="368">
        <f t="shared" si="16"/>
        <v>0</v>
      </c>
      <c r="S174" s="42"/>
    </row>
    <row r="175" spans="1:19" ht="18">
      <c r="A175" s="1"/>
      <c r="B175" s="95" t="s">
        <v>413</v>
      </c>
      <c r="C175" s="45"/>
      <c r="D175" s="46" t="s">
        <v>410</v>
      </c>
      <c r="E175" s="41"/>
      <c r="F175" s="34"/>
      <c r="G175" s="38" t="s">
        <v>15</v>
      </c>
      <c r="H175" s="133"/>
      <c r="I175" s="133"/>
      <c r="J175" s="133">
        <f t="shared" si="17"/>
        <v>0</v>
      </c>
      <c r="K175" s="140"/>
      <c r="L175" s="122"/>
      <c r="M175" s="132"/>
      <c r="N175" s="212"/>
      <c r="O175" s="169">
        <v>0</v>
      </c>
      <c r="P175" s="169">
        <v>0</v>
      </c>
      <c r="Q175" s="169">
        <f t="shared" si="18"/>
        <v>0</v>
      </c>
      <c r="R175" s="368">
        <f t="shared" si="16"/>
        <v>0</v>
      </c>
      <c r="S175" s="42"/>
    </row>
    <row r="176" spans="1:19" ht="18">
      <c r="A176" s="1"/>
      <c r="B176" s="88" t="s">
        <v>111</v>
      </c>
      <c r="C176" s="239" t="s">
        <v>73</v>
      </c>
      <c r="D176" s="116"/>
      <c r="E176" s="116"/>
      <c r="F176" s="92"/>
      <c r="G176" s="92"/>
      <c r="H176" s="127"/>
      <c r="I176" s="127"/>
      <c r="J176" s="127"/>
      <c r="K176" s="128">
        <f>SUM(J177:J182)</f>
        <v>0</v>
      </c>
      <c r="L176" s="122"/>
      <c r="M176" s="129">
        <f>SUM(M179:M182)</f>
        <v>0</v>
      </c>
      <c r="N176" s="215"/>
      <c r="O176" s="365"/>
      <c r="P176" s="366"/>
      <c r="Q176" s="366"/>
      <c r="R176" s="366"/>
      <c r="S176" s="367">
        <f>SUM(R177:R182)</f>
        <v>0</v>
      </c>
    </row>
    <row r="177" spans="1:19" ht="18">
      <c r="A177" s="1"/>
      <c r="B177" s="102" t="s">
        <v>112</v>
      </c>
      <c r="C177" s="66" t="s">
        <v>69</v>
      </c>
      <c r="D177" s="46"/>
      <c r="E177" s="69"/>
      <c r="F177" s="34"/>
      <c r="G177" s="65"/>
      <c r="H177" s="135"/>
      <c r="I177" s="135"/>
      <c r="J177" s="135"/>
      <c r="K177" s="134"/>
      <c r="L177" s="122"/>
      <c r="M177" s="132"/>
      <c r="N177" s="212"/>
      <c r="O177" s="169"/>
      <c r="P177" s="169"/>
      <c r="Q177" s="169"/>
      <c r="R177" s="368"/>
      <c r="S177" s="42"/>
    </row>
    <row r="178" spans="1:19" ht="18">
      <c r="A178" s="1"/>
      <c r="B178" s="102" t="s">
        <v>71</v>
      </c>
      <c r="C178" s="10"/>
      <c r="D178" s="26" t="s">
        <v>68</v>
      </c>
      <c r="E178" s="26"/>
      <c r="F178" s="7"/>
      <c r="G178" s="38" t="s">
        <v>83</v>
      </c>
      <c r="H178" s="134"/>
      <c r="I178" s="134"/>
      <c r="J178" s="226">
        <f>SUM(H178*I178)</f>
        <v>0</v>
      </c>
      <c r="K178" s="134"/>
      <c r="L178" s="122"/>
      <c r="M178" s="132"/>
      <c r="N178" s="212"/>
      <c r="O178" s="169">
        <v>0</v>
      </c>
      <c r="P178" s="169">
        <v>0</v>
      </c>
      <c r="Q178" s="169">
        <f t="shared" si="18"/>
        <v>0</v>
      </c>
      <c r="R178" s="368">
        <f>P178*J178</f>
        <v>0</v>
      </c>
      <c r="S178" s="42"/>
    </row>
    <row r="179" spans="1:19" ht="18">
      <c r="A179" s="1"/>
      <c r="B179" s="102" t="s">
        <v>72</v>
      </c>
      <c r="C179" s="37"/>
      <c r="D179" s="54" t="s">
        <v>70</v>
      </c>
      <c r="E179" s="54"/>
      <c r="F179" s="35"/>
      <c r="G179" s="38" t="s">
        <v>83</v>
      </c>
      <c r="H179" s="131"/>
      <c r="I179" s="131"/>
      <c r="J179" s="228">
        <f>SUM(H179*I179)</f>
        <v>0</v>
      </c>
      <c r="K179" s="134"/>
      <c r="L179" s="122"/>
      <c r="M179" s="132"/>
      <c r="N179" s="212"/>
      <c r="O179" s="169">
        <v>0</v>
      </c>
      <c r="P179" s="169">
        <v>0</v>
      </c>
      <c r="Q179" s="169">
        <f t="shared" si="18"/>
        <v>0</v>
      </c>
      <c r="R179" s="368">
        <f>P179*J179</f>
        <v>0</v>
      </c>
      <c r="S179" s="42"/>
    </row>
    <row r="180" spans="1:19" ht="18">
      <c r="A180" s="1"/>
      <c r="B180" s="102" t="s">
        <v>137</v>
      </c>
      <c r="C180" s="45" t="s">
        <v>289</v>
      </c>
      <c r="D180" s="46"/>
      <c r="E180" s="69"/>
      <c r="F180" s="34"/>
      <c r="G180" s="65"/>
      <c r="H180" s="135"/>
      <c r="I180" s="135"/>
      <c r="J180" s="135"/>
      <c r="K180" s="134"/>
      <c r="L180" s="122"/>
      <c r="M180" s="132"/>
      <c r="N180" s="212"/>
      <c r="O180" s="169"/>
      <c r="P180" s="169"/>
      <c r="Q180" s="169"/>
      <c r="R180" s="368"/>
      <c r="S180" s="42"/>
    </row>
    <row r="181" spans="1:19" ht="18">
      <c r="A181" s="1"/>
      <c r="B181" s="102" t="s">
        <v>74</v>
      </c>
      <c r="C181" s="45"/>
      <c r="D181" s="54" t="s">
        <v>415</v>
      </c>
      <c r="E181" s="277"/>
      <c r="F181" s="278"/>
      <c r="G181" s="38" t="s">
        <v>60</v>
      </c>
      <c r="H181" s="279"/>
      <c r="I181" s="279"/>
      <c r="J181" s="227">
        <f>SUM(H181*I181)</f>
        <v>0</v>
      </c>
      <c r="K181" s="134"/>
      <c r="L181" s="122"/>
      <c r="M181" s="132"/>
      <c r="N181" s="212"/>
      <c r="O181" s="169">
        <v>0</v>
      </c>
      <c r="P181" s="169">
        <v>0</v>
      </c>
      <c r="Q181" s="169">
        <f t="shared" si="18"/>
        <v>0</v>
      </c>
      <c r="R181" s="368">
        <f>P181*J181</f>
        <v>0</v>
      </c>
      <c r="S181" s="42"/>
    </row>
    <row r="182" spans="1:19" ht="18">
      <c r="A182" s="1"/>
      <c r="B182" s="95" t="s">
        <v>416</v>
      </c>
      <c r="C182" s="13"/>
      <c r="D182" s="54" t="s">
        <v>414</v>
      </c>
      <c r="E182" s="54"/>
      <c r="F182" s="35"/>
      <c r="G182" s="60" t="s">
        <v>83</v>
      </c>
      <c r="H182" s="131"/>
      <c r="I182" s="131"/>
      <c r="J182" s="227">
        <f>SUM(H182*I182)</f>
        <v>0</v>
      </c>
      <c r="K182" s="130"/>
      <c r="L182" s="122"/>
      <c r="M182" s="132"/>
      <c r="N182" s="212"/>
      <c r="O182" s="169">
        <v>0</v>
      </c>
      <c r="P182" s="169">
        <v>0</v>
      </c>
      <c r="Q182" s="169">
        <f t="shared" si="18"/>
        <v>0</v>
      </c>
      <c r="R182" s="368">
        <f>P182*J182</f>
        <v>0</v>
      </c>
      <c r="S182" s="42"/>
    </row>
    <row r="183" spans="1:19" ht="18">
      <c r="A183" s="1"/>
      <c r="B183" s="88" t="s">
        <v>113</v>
      </c>
      <c r="C183" s="90" t="s">
        <v>31</v>
      </c>
      <c r="D183" s="91"/>
      <c r="E183" s="111"/>
      <c r="F183" s="112"/>
      <c r="G183" s="112"/>
      <c r="H183" s="137"/>
      <c r="I183" s="137"/>
      <c r="J183" s="137"/>
      <c r="K183" s="128">
        <f>SUM(J185:J195)</f>
        <v>0</v>
      </c>
      <c r="L183" s="122"/>
      <c r="M183" s="129">
        <f>SUM(M184:M195)</f>
        <v>0</v>
      </c>
      <c r="N183" s="215"/>
      <c r="O183" s="365"/>
      <c r="P183" s="366"/>
      <c r="Q183" s="366"/>
      <c r="R183" s="366"/>
      <c r="S183" s="367">
        <f>SUM(R184:R195)</f>
        <v>0</v>
      </c>
    </row>
    <row r="184" spans="1:19" ht="18">
      <c r="A184" s="1"/>
      <c r="B184" s="95" t="s">
        <v>114</v>
      </c>
      <c r="C184" s="25" t="s">
        <v>44</v>
      </c>
      <c r="D184" s="74" t="s">
        <v>90</v>
      </c>
      <c r="E184" s="46"/>
      <c r="F184" s="34"/>
      <c r="G184" s="34"/>
      <c r="H184" s="135"/>
      <c r="I184" s="135"/>
      <c r="J184" s="136"/>
      <c r="K184" s="184"/>
      <c r="L184" s="122"/>
      <c r="M184" s="132"/>
      <c r="N184" s="212"/>
      <c r="O184" s="169"/>
      <c r="P184" s="169"/>
      <c r="Q184" s="169"/>
      <c r="R184" s="368"/>
      <c r="S184" s="368"/>
    </row>
    <row r="185" spans="1:19" ht="18">
      <c r="A185" s="1"/>
      <c r="B185" s="95" t="s">
        <v>55</v>
      </c>
      <c r="C185" s="18"/>
      <c r="D185" s="39" t="s">
        <v>85</v>
      </c>
      <c r="E185" s="41"/>
      <c r="F185" s="31"/>
      <c r="G185" s="31" t="s">
        <v>15</v>
      </c>
      <c r="H185" s="130"/>
      <c r="I185" s="130"/>
      <c r="J185" s="130">
        <f t="shared" ref="J185:J195" si="19">SUM(H185*I185)</f>
        <v>0</v>
      </c>
      <c r="K185" s="134"/>
      <c r="L185" s="122"/>
      <c r="M185" s="132"/>
      <c r="N185" s="212"/>
      <c r="O185" s="169">
        <v>0</v>
      </c>
      <c r="P185" s="169">
        <v>0</v>
      </c>
      <c r="Q185" s="169">
        <f>+O185+P185</f>
        <v>0</v>
      </c>
      <c r="R185" s="368">
        <f>P185*J185</f>
        <v>0</v>
      </c>
      <c r="S185" s="42"/>
    </row>
    <row r="186" spans="1:19" ht="18">
      <c r="A186" s="1"/>
      <c r="B186" s="95" t="s">
        <v>115</v>
      </c>
      <c r="C186" s="55" t="s">
        <v>152</v>
      </c>
      <c r="D186" s="74" t="s">
        <v>90</v>
      </c>
      <c r="E186" s="46"/>
      <c r="F186" s="34"/>
      <c r="G186" s="34"/>
      <c r="H186" s="135"/>
      <c r="I186" s="135"/>
      <c r="J186" s="136"/>
      <c r="K186" s="138"/>
      <c r="L186" s="122"/>
      <c r="M186" s="132"/>
      <c r="N186" s="212"/>
      <c r="O186" s="169"/>
      <c r="P186" s="169"/>
      <c r="Q186" s="169"/>
      <c r="R186" s="368"/>
      <c r="S186" s="42"/>
    </row>
    <row r="187" spans="1:19" ht="18">
      <c r="A187" s="1"/>
      <c r="B187" s="95" t="s">
        <v>54</v>
      </c>
      <c r="C187" s="18"/>
      <c r="D187" s="59" t="s">
        <v>417</v>
      </c>
      <c r="E187" s="41"/>
      <c r="F187" s="31"/>
      <c r="G187" s="31" t="s">
        <v>15</v>
      </c>
      <c r="H187" s="130"/>
      <c r="I187" s="130"/>
      <c r="J187" s="130">
        <f t="shared" si="19"/>
        <v>0</v>
      </c>
      <c r="K187" s="134"/>
      <c r="L187" s="122"/>
      <c r="M187" s="132"/>
      <c r="N187" s="212"/>
      <c r="O187" s="169">
        <v>0</v>
      </c>
      <c r="P187" s="169">
        <v>0</v>
      </c>
      <c r="Q187" s="169">
        <f>+O187+P187</f>
        <v>0</v>
      </c>
      <c r="R187" s="368">
        <f>P187*J187</f>
        <v>0</v>
      </c>
      <c r="S187" s="158"/>
    </row>
    <row r="188" spans="1:19" ht="18">
      <c r="A188" s="1"/>
      <c r="B188" s="95" t="s">
        <v>138</v>
      </c>
      <c r="C188" s="55" t="s">
        <v>53</v>
      </c>
      <c r="D188" s="74" t="s">
        <v>90</v>
      </c>
      <c r="E188" s="46"/>
      <c r="F188" s="34"/>
      <c r="G188" s="34"/>
      <c r="H188" s="135"/>
      <c r="I188" s="135"/>
      <c r="J188" s="136"/>
      <c r="K188" s="138"/>
      <c r="L188" s="122"/>
      <c r="M188" s="132"/>
      <c r="N188" s="212"/>
      <c r="O188" s="169"/>
      <c r="P188" s="169"/>
      <c r="Q188" s="169"/>
      <c r="R188" s="368"/>
      <c r="S188" s="158"/>
    </row>
    <row r="189" spans="1:19" ht="18">
      <c r="A189" s="1"/>
      <c r="B189" s="95" t="s">
        <v>56</v>
      </c>
      <c r="C189" s="10"/>
      <c r="D189" s="59" t="s">
        <v>84</v>
      </c>
      <c r="E189" s="41"/>
      <c r="F189" s="31"/>
      <c r="G189" s="64" t="s">
        <v>15</v>
      </c>
      <c r="H189" s="130"/>
      <c r="I189" s="130"/>
      <c r="J189" s="130">
        <f t="shared" si="19"/>
        <v>0</v>
      </c>
      <c r="K189" s="134"/>
      <c r="L189" s="122"/>
      <c r="M189" s="132"/>
      <c r="N189" s="212"/>
      <c r="O189" s="169">
        <v>0</v>
      </c>
      <c r="P189" s="169">
        <v>0</v>
      </c>
      <c r="Q189" s="169">
        <f>+O189+P189</f>
        <v>0</v>
      </c>
      <c r="R189" s="368">
        <f t="shared" ref="R189:R195" si="20">P189*J189</f>
        <v>0</v>
      </c>
      <c r="S189" s="368"/>
    </row>
    <row r="190" spans="1:19" ht="18">
      <c r="A190" s="1"/>
      <c r="B190" s="95" t="s">
        <v>162</v>
      </c>
      <c r="C190" s="10"/>
      <c r="D190" s="59" t="s">
        <v>163</v>
      </c>
      <c r="E190" s="39"/>
      <c r="F190" s="29"/>
      <c r="G190" s="29" t="s">
        <v>15</v>
      </c>
      <c r="H190" s="133"/>
      <c r="I190" s="133"/>
      <c r="J190" s="130">
        <f t="shared" si="19"/>
        <v>0</v>
      </c>
      <c r="K190" s="134"/>
      <c r="L190" s="122"/>
      <c r="M190" s="132"/>
      <c r="N190" s="212"/>
      <c r="O190" s="169">
        <v>0</v>
      </c>
      <c r="P190" s="169">
        <v>0</v>
      </c>
      <c r="Q190" s="169">
        <f t="shared" ref="Q190:Q195" si="21">+O190+P190</f>
        <v>0</v>
      </c>
      <c r="R190" s="368">
        <f t="shared" si="20"/>
        <v>0</v>
      </c>
      <c r="S190" s="42"/>
    </row>
    <row r="191" spans="1:19" ht="18">
      <c r="A191" s="1"/>
      <c r="B191" s="95" t="s">
        <v>267</v>
      </c>
      <c r="C191" s="10"/>
      <c r="D191" s="59" t="s">
        <v>164</v>
      </c>
      <c r="E191" s="39"/>
      <c r="F191" s="29"/>
      <c r="G191" s="29" t="s">
        <v>15</v>
      </c>
      <c r="H191" s="133"/>
      <c r="I191" s="133"/>
      <c r="J191" s="130">
        <f t="shared" si="19"/>
        <v>0</v>
      </c>
      <c r="K191" s="134"/>
      <c r="L191" s="122"/>
      <c r="M191" s="132"/>
      <c r="N191" s="212"/>
      <c r="O191" s="169">
        <v>0</v>
      </c>
      <c r="P191" s="169">
        <v>0</v>
      </c>
      <c r="Q191" s="169">
        <f t="shared" si="21"/>
        <v>0</v>
      </c>
      <c r="R191" s="368">
        <f t="shared" si="20"/>
        <v>0</v>
      </c>
      <c r="S191" s="42"/>
    </row>
    <row r="192" spans="1:19" ht="18">
      <c r="A192" s="1"/>
      <c r="B192" s="95" t="s">
        <v>268</v>
      </c>
      <c r="C192" s="10"/>
      <c r="D192" s="59" t="s">
        <v>165</v>
      </c>
      <c r="E192" s="39"/>
      <c r="F192" s="29"/>
      <c r="G192" s="29" t="s">
        <v>15</v>
      </c>
      <c r="H192" s="133"/>
      <c r="I192" s="133"/>
      <c r="J192" s="130">
        <f t="shared" si="19"/>
        <v>0</v>
      </c>
      <c r="K192" s="134"/>
      <c r="L192" s="122"/>
      <c r="M192" s="132"/>
      <c r="N192" s="212"/>
      <c r="O192" s="169">
        <v>0</v>
      </c>
      <c r="P192" s="169">
        <v>0</v>
      </c>
      <c r="Q192" s="169">
        <f t="shared" si="21"/>
        <v>0</v>
      </c>
      <c r="R192" s="368">
        <f t="shared" si="20"/>
        <v>0</v>
      </c>
      <c r="S192" s="42"/>
    </row>
    <row r="193" spans="1:19" ht="18">
      <c r="A193" s="1"/>
      <c r="B193" s="95" t="s">
        <v>269</v>
      </c>
      <c r="C193" s="10"/>
      <c r="D193" s="59" t="s">
        <v>166</v>
      </c>
      <c r="E193" s="39"/>
      <c r="F193" s="29"/>
      <c r="G193" s="29" t="s">
        <v>15</v>
      </c>
      <c r="H193" s="133"/>
      <c r="I193" s="133"/>
      <c r="J193" s="130">
        <f t="shared" si="19"/>
        <v>0</v>
      </c>
      <c r="K193" s="134"/>
      <c r="L193" s="122"/>
      <c r="M193" s="132"/>
      <c r="N193" s="212"/>
      <c r="O193" s="169">
        <v>0</v>
      </c>
      <c r="P193" s="169">
        <v>0</v>
      </c>
      <c r="Q193" s="169">
        <f t="shared" si="21"/>
        <v>0</v>
      </c>
      <c r="R193" s="368">
        <f t="shared" si="20"/>
        <v>0</v>
      </c>
      <c r="S193" s="42"/>
    </row>
    <row r="194" spans="1:19" ht="18">
      <c r="A194" s="1"/>
      <c r="B194" s="95" t="s">
        <v>270</v>
      </c>
      <c r="C194" s="10"/>
      <c r="D194" s="59" t="s">
        <v>167</v>
      </c>
      <c r="E194" s="39"/>
      <c r="F194" s="29"/>
      <c r="G194" s="29" t="s">
        <v>15</v>
      </c>
      <c r="H194" s="133"/>
      <c r="I194" s="133"/>
      <c r="J194" s="130">
        <f t="shared" si="19"/>
        <v>0</v>
      </c>
      <c r="K194" s="134"/>
      <c r="L194" s="122"/>
      <c r="M194" s="132"/>
      <c r="N194" s="212"/>
      <c r="O194" s="169">
        <v>0</v>
      </c>
      <c r="P194" s="169">
        <v>0</v>
      </c>
      <c r="Q194" s="169">
        <f t="shared" si="21"/>
        <v>0</v>
      </c>
      <c r="R194" s="368">
        <f t="shared" si="20"/>
        <v>0</v>
      </c>
      <c r="S194" s="42"/>
    </row>
    <row r="195" spans="1:19" ht="18">
      <c r="A195" s="1"/>
      <c r="B195" s="95" t="s">
        <v>271</v>
      </c>
      <c r="C195" s="99"/>
      <c r="D195" s="59" t="s">
        <v>168</v>
      </c>
      <c r="E195" s="39"/>
      <c r="F195" s="29"/>
      <c r="G195" s="29" t="s">
        <v>15</v>
      </c>
      <c r="H195" s="133"/>
      <c r="I195" s="133"/>
      <c r="J195" s="130">
        <f t="shared" si="19"/>
        <v>0</v>
      </c>
      <c r="K195" s="134"/>
      <c r="L195" s="122"/>
      <c r="M195" s="132"/>
      <c r="N195" s="212"/>
      <c r="O195" s="169">
        <v>0</v>
      </c>
      <c r="P195" s="169">
        <v>0</v>
      </c>
      <c r="Q195" s="169">
        <f t="shared" si="21"/>
        <v>0</v>
      </c>
      <c r="R195" s="368">
        <f t="shared" si="20"/>
        <v>0</v>
      </c>
      <c r="S195" s="42"/>
    </row>
    <row r="196" spans="1:19" ht="18">
      <c r="A196" s="1"/>
      <c r="B196" s="88" t="s">
        <v>116</v>
      </c>
      <c r="C196" s="118" t="s">
        <v>91</v>
      </c>
      <c r="D196" s="91"/>
      <c r="E196" s="111" t="str">
        <f>+$E$25</f>
        <v>DIMENSIÓN ESPESOR MARCAS Y MODELOS</v>
      </c>
      <c r="F196" s="112"/>
      <c r="G196" s="112"/>
      <c r="H196" s="137"/>
      <c r="I196" s="137"/>
      <c r="J196" s="137"/>
      <c r="K196" s="128">
        <f>SUM(J197:J222)</f>
        <v>0</v>
      </c>
      <c r="L196" s="122"/>
      <c r="M196" s="129">
        <f>SUM(M197:M222)</f>
        <v>0</v>
      </c>
      <c r="N196" s="215"/>
      <c r="O196" s="365"/>
      <c r="P196" s="366"/>
      <c r="Q196" s="366"/>
      <c r="R196" s="366"/>
      <c r="S196" s="367">
        <f>SUM(R197:R222)</f>
        <v>0</v>
      </c>
    </row>
    <row r="197" spans="1:19" ht="18">
      <c r="A197" s="1"/>
      <c r="B197" s="95" t="s">
        <v>117</v>
      </c>
      <c r="C197" s="13"/>
      <c r="D197" s="74" t="s">
        <v>87</v>
      </c>
      <c r="E197" s="43"/>
      <c r="F197" s="34"/>
      <c r="G197" s="34"/>
      <c r="H197" s="135"/>
      <c r="I197" s="135"/>
      <c r="J197" s="136"/>
      <c r="K197" s="138"/>
      <c r="L197" s="122"/>
      <c r="M197" s="132"/>
      <c r="N197" s="212"/>
      <c r="O197" s="169"/>
      <c r="P197" s="169"/>
      <c r="Q197" s="169"/>
      <c r="R197" s="368"/>
      <c r="S197" s="42"/>
    </row>
    <row r="198" spans="1:19" ht="18">
      <c r="A198" s="1"/>
      <c r="B198" s="95" t="s">
        <v>75</v>
      </c>
      <c r="C198" s="13"/>
      <c r="D198" s="39" t="s">
        <v>86</v>
      </c>
      <c r="E198" s="32"/>
      <c r="F198" s="31"/>
      <c r="G198" s="31" t="s">
        <v>15</v>
      </c>
      <c r="H198" s="130"/>
      <c r="I198" s="130"/>
      <c r="J198" s="130">
        <f>SUM(H198*I198)</f>
        <v>0</v>
      </c>
      <c r="K198" s="134"/>
      <c r="L198" s="122"/>
      <c r="M198" s="132"/>
      <c r="N198" s="212"/>
      <c r="O198" s="169">
        <v>0</v>
      </c>
      <c r="P198" s="169">
        <v>0</v>
      </c>
      <c r="Q198" s="169">
        <f>+O198+P198</f>
        <v>0</v>
      </c>
      <c r="R198" s="368">
        <f>P198*J198</f>
        <v>0</v>
      </c>
      <c r="S198" s="42"/>
    </row>
    <row r="199" spans="1:19" ht="18">
      <c r="A199" s="1"/>
      <c r="B199" s="95" t="s">
        <v>214</v>
      </c>
      <c r="C199" s="13"/>
      <c r="D199" s="39" t="s">
        <v>200</v>
      </c>
      <c r="E199" s="30"/>
      <c r="F199" s="29"/>
      <c r="G199" s="31" t="s">
        <v>15</v>
      </c>
      <c r="H199" s="130"/>
      <c r="I199" s="130"/>
      <c r="J199" s="130">
        <f t="shared" ref="J199:J212" si="22">SUM(H199*I199)</f>
        <v>0</v>
      </c>
      <c r="K199" s="134"/>
      <c r="L199" s="122"/>
      <c r="M199" s="132"/>
      <c r="N199" s="212"/>
      <c r="O199" s="169">
        <v>0</v>
      </c>
      <c r="P199" s="169">
        <v>0</v>
      </c>
      <c r="Q199" s="169">
        <f t="shared" ref="Q199:Q222" si="23">+O199+P199</f>
        <v>0</v>
      </c>
      <c r="R199" s="368">
        <f t="shared" ref="R199:R222" si="24">P199*J199</f>
        <v>0</v>
      </c>
      <c r="S199" s="171"/>
    </row>
    <row r="200" spans="1:19" ht="18">
      <c r="A200" s="1"/>
      <c r="B200" s="95" t="s">
        <v>215</v>
      </c>
      <c r="C200" s="13"/>
      <c r="D200" s="39" t="s">
        <v>201</v>
      </c>
      <c r="E200" s="30"/>
      <c r="F200" s="29"/>
      <c r="G200" s="31" t="s">
        <v>15</v>
      </c>
      <c r="H200" s="130"/>
      <c r="I200" s="130"/>
      <c r="J200" s="130">
        <f t="shared" si="22"/>
        <v>0</v>
      </c>
      <c r="K200" s="134"/>
      <c r="L200" s="122"/>
      <c r="M200" s="132"/>
      <c r="N200" s="212"/>
      <c r="O200" s="169">
        <v>0</v>
      </c>
      <c r="P200" s="169">
        <v>0</v>
      </c>
      <c r="Q200" s="169">
        <f t="shared" si="23"/>
        <v>0</v>
      </c>
      <c r="R200" s="368">
        <f t="shared" si="24"/>
        <v>0</v>
      </c>
      <c r="S200" s="42"/>
    </row>
    <row r="201" spans="1:19" ht="18">
      <c r="A201" s="1"/>
      <c r="B201" s="95" t="s">
        <v>216</v>
      </c>
      <c r="C201" s="13"/>
      <c r="D201" s="39" t="s">
        <v>202</v>
      </c>
      <c r="E201" s="30"/>
      <c r="F201" s="29"/>
      <c r="G201" s="31" t="s">
        <v>15</v>
      </c>
      <c r="H201" s="130"/>
      <c r="I201" s="130"/>
      <c r="J201" s="130">
        <f t="shared" si="22"/>
        <v>0</v>
      </c>
      <c r="K201" s="134"/>
      <c r="L201" s="122"/>
      <c r="M201" s="132"/>
      <c r="N201" s="212"/>
      <c r="O201" s="169">
        <v>0</v>
      </c>
      <c r="P201" s="169">
        <v>0</v>
      </c>
      <c r="Q201" s="169">
        <f t="shared" si="23"/>
        <v>0</v>
      </c>
      <c r="R201" s="368">
        <f t="shared" si="24"/>
        <v>0</v>
      </c>
      <c r="S201" s="368"/>
    </row>
    <row r="202" spans="1:19" ht="18">
      <c r="A202" s="1"/>
      <c r="B202" s="95" t="s">
        <v>217</v>
      </c>
      <c r="C202" s="13"/>
      <c r="D202" s="39" t="s">
        <v>203</v>
      </c>
      <c r="E202" s="30"/>
      <c r="F202" s="29"/>
      <c r="G202" s="31" t="s">
        <v>15</v>
      </c>
      <c r="H202" s="130"/>
      <c r="I202" s="130"/>
      <c r="J202" s="130">
        <f t="shared" si="22"/>
        <v>0</v>
      </c>
      <c r="K202" s="134"/>
      <c r="L202" s="122"/>
      <c r="M202" s="132"/>
      <c r="N202" s="212"/>
      <c r="O202" s="169">
        <v>0</v>
      </c>
      <c r="P202" s="169">
        <v>0</v>
      </c>
      <c r="Q202" s="169">
        <f t="shared" si="23"/>
        <v>0</v>
      </c>
      <c r="R202" s="368">
        <f t="shared" si="24"/>
        <v>0</v>
      </c>
      <c r="S202" s="42"/>
    </row>
    <row r="203" spans="1:19" ht="18">
      <c r="A203" s="1"/>
      <c r="B203" s="95" t="s">
        <v>218</v>
      </c>
      <c r="C203" s="13"/>
      <c r="D203" s="39" t="s">
        <v>204</v>
      </c>
      <c r="E203" s="30"/>
      <c r="F203" s="29"/>
      <c r="G203" s="31" t="s">
        <v>15</v>
      </c>
      <c r="H203" s="130"/>
      <c r="I203" s="130"/>
      <c r="J203" s="130">
        <f t="shared" si="22"/>
        <v>0</v>
      </c>
      <c r="K203" s="134"/>
      <c r="L203" s="122"/>
      <c r="M203" s="132"/>
      <c r="N203" s="212"/>
      <c r="O203" s="169">
        <v>0</v>
      </c>
      <c r="P203" s="169">
        <v>0</v>
      </c>
      <c r="Q203" s="169">
        <f t="shared" si="23"/>
        <v>0</v>
      </c>
      <c r="R203" s="368">
        <f t="shared" si="24"/>
        <v>0</v>
      </c>
      <c r="S203" s="42"/>
    </row>
    <row r="204" spans="1:19" ht="18">
      <c r="A204" s="1"/>
      <c r="B204" s="95" t="s">
        <v>219</v>
      </c>
      <c r="C204" s="13"/>
      <c r="D204" s="39" t="s">
        <v>205</v>
      </c>
      <c r="E204" s="30"/>
      <c r="F204" s="29"/>
      <c r="G204" s="31" t="s">
        <v>15</v>
      </c>
      <c r="H204" s="130"/>
      <c r="I204" s="130"/>
      <c r="J204" s="130">
        <f t="shared" si="22"/>
        <v>0</v>
      </c>
      <c r="K204" s="134"/>
      <c r="L204" s="122"/>
      <c r="M204" s="132"/>
      <c r="N204" s="212"/>
      <c r="O204" s="169">
        <v>0</v>
      </c>
      <c r="P204" s="169">
        <v>0</v>
      </c>
      <c r="Q204" s="169">
        <f t="shared" si="23"/>
        <v>0</v>
      </c>
      <c r="R204" s="368">
        <f t="shared" si="24"/>
        <v>0</v>
      </c>
      <c r="S204" s="42"/>
    </row>
    <row r="205" spans="1:19" ht="18">
      <c r="A205" s="1"/>
      <c r="B205" s="95" t="s">
        <v>220</v>
      </c>
      <c r="C205" s="13"/>
      <c r="D205" s="39" t="s">
        <v>206</v>
      </c>
      <c r="E205" s="30"/>
      <c r="F205" s="29"/>
      <c r="G205" s="31" t="s">
        <v>15</v>
      </c>
      <c r="H205" s="130"/>
      <c r="I205" s="130"/>
      <c r="J205" s="130">
        <f t="shared" si="22"/>
        <v>0</v>
      </c>
      <c r="K205" s="134"/>
      <c r="L205" s="122"/>
      <c r="M205" s="132"/>
      <c r="N205" s="212"/>
      <c r="O205" s="169">
        <v>0</v>
      </c>
      <c r="P205" s="169">
        <v>0</v>
      </c>
      <c r="Q205" s="169">
        <f t="shared" si="23"/>
        <v>0</v>
      </c>
      <c r="R205" s="368">
        <f t="shared" si="24"/>
        <v>0</v>
      </c>
      <c r="S205" s="368"/>
    </row>
    <row r="206" spans="1:19" ht="18">
      <c r="A206" s="1"/>
      <c r="B206" s="95" t="s">
        <v>221</v>
      </c>
      <c r="C206" s="13"/>
      <c r="D206" s="39" t="s">
        <v>207</v>
      </c>
      <c r="E206" s="30"/>
      <c r="F206" s="29"/>
      <c r="G206" s="31" t="s">
        <v>15</v>
      </c>
      <c r="H206" s="130"/>
      <c r="I206" s="130"/>
      <c r="J206" s="130">
        <f t="shared" si="22"/>
        <v>0</v>
      </c>
      <c r="K206" s="134"/>
      <c r="L206" s="122"/>
      <c r="M206" s="132"/>
      <c r="N206" s="212"/>
      <c r="O206" s="169">
        <v>0</v>
      </c>
      <c r="P206" s="169">
        <v>0</v>
      </c>
      <c r="Q206" s="169">
        <f t="shared" si="23"/>
        <v>0</v>
      </c>
      <c r="R206" s="368">
        <f t="shared" si="24"/>
        <v>0</v>
      </c>
      <c r="S206" s="42"/>
    </row>
    <row r="207" spans="1:19" ht="18">
      <c r="A207" s="1"/>
      <c r="B207" s="95" t="s">
        <v>222</v>
      </c>
      <c r="C207" s="13"/>
      <c r="D207" s="39" t="s">
        <v>208</v>
      </c>
      <c r="E207" s="30"/>
      <c r="F207" s="29"/>
      <c r="G207" s="31" t="s">
        <v>15</v>
      </c>
      <c r="H207" s="130"/>
      <c r="I207" s="130"/>
      <c r="J207" s="130">
        <f t="shared" si="22"/>
        <v>0</v>
      </c>
      <c r="K207" s="134"/>
      <c r="L207" s="122"/>
      <c r="M207" s="132"/>
      <c r="N207" s="212"/>
      <c r="O207" s="169">
        <v>0</v>
      </c>
      <c r="P207" s="169">
        <v>0</v>
      </c>
      <c r="Q207" s="169">
        <f t="shared" si="23"/>
        <v>0</v>
      </c>
      <c r="R207" s="368">
        <f t="shared" si="24"/>
        <v>0</v>
      </c>
      <c r="S207" s="158"/>
    </row>
    <row r="208" spans="1:19" ht="18">
      <c r="A208" s="1"/>
      <c r="B208" s="95" t="s">
        <v>223</v>
      </c>
      <c r="C208" s="13"/>
      <c r="D208" s="39" t="s">
        <v>209</v>
      </c>
      <c r="E208" s="30"/>
      <c r="F208" s="29"/>
      <c r="G208" s="31" t="s">
        <v>15</v>
      </c>
      <c r="H208" s="130"/>
      <c r="I208" s="130"/>
      <c r="J208" s="130">
        <f t="shared" si="22"/>
        <v>0</v>
      </c>
      <c r="K208" s="134"/>
      <c r="L208" s="122"/>
      <c r="M208" s="132"/>
      <c r="N208" s="212"/>
      <c r="O208" s="169">
        <v>0</v>
      </c>
      <c r="P208" s="169">
        <v>0</v>
      </c>
      <c r="Q208" s="169">
        <f t="shared" si="23"/>
        <v>0</v>
      </c>
      <c r="R208" s="368">
        <f t="shared" si="24"/>
        <v>0</v>
      </c>
      <c r="S208" s="42"/>
    </row>
    <row r="209" spans="1:19" ht="18">
      <c r="A209" s="1"/>
      <c r="B209" s="95" t="s">
        <v>224</v>
      </c>
      <c r="C209" s="13"/>
      <c r="D209" s="39" t="s">
        <v>210</v>
      </c>
      <c r="E209" s="30"/>
      <c r="F209" s="29"/>
      <c r="G209" s="31" t="s">
        <v>15</v>
      </c>
      <c r="H209" s="130"/>
      <c r="I209" s="130"/>
      <c r="J209" s="130">
        <f t="shared" si="22"/>
        <v>0</v>
      </c>
      <c r="K209" s="134"/>
      <c r="L209" s="122"/>
      <c r="M209" s="132"/>
      <c r="N209" s="212"/>
      <c r="O209" s="169">
        <v>0</v>
      </c>
      <c r="P209" s="169">
        <v>0</v>
      </c>
      <c r="Q209" s="169">
        <f t="shared" si="23"/>
        <v>0</v>
      </c>
      <c r="R209" s="368">
        <f t="shared" si="24"/>
        <v>0</v>
      </c>
      <c r="S209" s="368"/>
    </row>
    <row r="210" spans="1:19" ht="18">
      <c r="A210" s="1"/>
      <c r="B210" s="95" t="s">
        <v>225</v>
      </c>
      <c r="C210" s="13"/>
      <c r="D210" s="39" t="s">
        <v>211</v>
      </c>
      <c r="E210" s="30"/>
      <c r="F210" s="29"/>
      <c r="G210" s="31" t="s">
        <v>15</v>
      </c>
      <c r="H210" s="130"/>
      <c r="I210" s="130"/>
      <c r="J210" s="130">
        <f t="shared" si="22"/>
        <v>0</v>
      </c>
      <c r="K210" s="134"/>
      <c r="L210" s="122"/>
      <c r="M210" s="132"/>
      <c r="N210" s="212"/>
      <c r="O210" s="169">
        <v>0</v>
      </c>
      <c r="P210" s="169">
        <v>0</v>
      </c>
      <c r="Q210" s="169">
        <f t="shared" si="23"/>
        <v>0</v>
      </c>
      <c r="R210" s="368">
        <f t="shared" si="24"/>
        <v>0</v>
      </c>
      <c r="S210" s="42"/>
    </row>
    <row r="211" spans="1:19" ht="18">
      <c r="A211" s="1"/>
      <c r="B211" s="95" t="s">
        <v>226</v>
      </c>
      <c r="C211" s="13"/>
      <c r="D211" s="39" t="s">
        <v>212</v>
      </c>
      <c r="E211" s="30"/>
      <c r="F211" s="29"/>
      <c r="G211" s="31" t="s">
        <v>15</v>
      </c>
      <c r="H211" s="130"/>
      <c r="I211" s="130"/>
      <c r="J211" s="130">
        <f t="shared" si="22"/>
        <v>0</v>
      </c>
      <c r="K211" s="134"/>
      <c r="L211" s="122"/>
      <c r="M211" s="132"/>
      <c r="N211" s="212"/>
      <c r="O211" s="169">
        <v>0</v>
      </c>
      <c r="P211" s="169">
        <v>0</v>
      </c>
      <c r="Q211" s="169">
        <f t="shared" si="23"/>
        <v>0</v>
      </c>
      <c r="R211" s="368">
        <f t="shared" si="24"/>
        <v>0</v>
      </c>
      <c r="S211" s="42"/>
    </row>
    <row r="212" spans="1:19" ht="18">
      <c r="A212" s="1"/>
      <c r="B212" s="95" t="s">
        <v>227</v>
      </c>
      <c r="C212" s="13"/>
      <c r="D212" s="39" t="s">
        <v>213</v>
      </c>
      <c r="E212" s="30"/>
      <c r="F212" s="29"/>
      <c r="G212" s="31" t="s">
        <v>15</v>
      </c>
      <c r="H212" s="130"/>
      <c r="I212" s="130"/>
      <c r="J212" s="130">
        <f t="shared" si="22"/>
        <v>0</v>
      </c>
      <c r="K212" s="134"/>
      <c r="L212" s="122"/>
      <c r="M212" s="132"/>
      <c r="N212" s="212"/>
      <c r="O212" s="169">
        <v>0</v>
      </c>
      <c r="P212" s="169">
        <v>0</v>
      </c>
      <c r="Q212" s="169">
        <f t="shared" si="23"/>
        <v>0</v>
      </c>
      <c r="R212" s="368">
        <f t="shared" si="24"/>
        <v>0</v>
      </c>
      <c r="S212" s="42"/>
    </row>
    <row r="213" spans="1:19" ht="18">
      <c r="A213" s="1"/>
      <c r="B213" s="95" t="s">
        <v>75</v>
      </c>
      <c r="C213" s="13"/>
      <c r="D213" s="39" t="s">
        <v>291</v>
      </c>
      <c r="E213" s="32"/>
      <c r="F213" s="31"/>
      <c r="G213" s="31" t="s">
        <v>15</v>
      </c>
      <c r="H213" s="130"/>
      <c r="I213" s="130"/>
      <c r="J213" s="130">
        <f>SUM(H213*I213)</f>
        <v>0</v>
      </c>
      <c r="K213" s="134"/>
      <c r="L213" s="122"/>
      <c r="M213" s="132"/>
      <c r="N213" s="212"/>
      <c r="O213" s="169">
        <v>0</v>
      </c>
      <c r="P213" s="169">
        <v>0</v>
      </c>
      <c r="Q213" s="169">
        <f t="shared" si="23"/>
        <v>0</v>
      </c>
      <c r="R213" s="368">
        <f t="shared" si="24"/>
        <v>0</v>
      </c>
      <c r="S213" s="42"/>
    </row>
    <row r="214" spans="1:19" ht="18">
      <c r="A214" s="1"/>
      <c r="B214" s="95" t="s">
        <v>214</v>
      </c>
      <c r="C214" s="13"/>
      <c r="D214" s="39" t="s">
        <v>292</v>
      </c>
      <c r="E214" s="30"/>
      <c r="F214" s="29"/>
      <c r="G214" s="31" t="s">
        <v>15</v>
      </c>
      <c r="H214" s="130"/>
      <c r="I214" s="130"/>
      <c r="J214" s="130">
        <f t="shared" ref="J214:J222" si="25">SUM(H214*I214)</f>
        <v>0</v>
      </c>
      <c r="K214" s="134"/>
      <c r="L214" s="122"/>
      <c r="M214" s="132"/>
      <c r="N214" s="212"/>
      <c r="O214" s="169">
        <v>0</v>
      </c>
      <c r="P214" s="169">
        <v>0</v>
      </c>
      <c r="Q214" s="169">
        <f t="shared" si="23"/>
        <v>0</v>
      </c>
      <c r="R214" s="368">
        <f t="shared" si="24"/>
        <v>0</v>
      </c>
      <c r="S214" s="42"/>
    </row>
    <row r="215" spans="1:19" ht="18">
      <c r="A215" s="1"/>
      <c r="B215" s="95" t="s">
        <v>215</v>
      </c>
      <c r="C215" s="13"/>
      <c r="D215" s="39" t="s">
        <v>293</v>
      </c>
      <c r="E215" s="30"/>
      <c r="F215" s="29"/>
      <c r="G215" s="31" t="s">
        <v>15</v>
      </c>
      <c r="H215" s="130"/>
      <c r="I215" s="130"/>
      <c r="J215" s="130">
        <f t="shared" si="25"/>
        <v>0</v>
      </c>
      <c r="K215" s="134"/>
      <c r="L215" s="122"/>
      <c r="M215" s="132"/>
      <c r="N215" s="212"/>
      <c r="O215" s="169">
        <v>0</v>
      </c>
      <c r="P215" s="169">
        <v>0</v>
      </c>
      <c r="Q215" s="169">
        <f t="shared" si="23"/>
        <v>0</v>
      </c>
      <c r="R215" s="368">
        <f t="shared" si="24"/>
        <v>0</v>
      </c>
      <c r="S215" s="42"/>
    </row>
    <row r="216" spans="1:19" ht="18">
      <c r="A216" s="1"/>
      <c r="B216" s="95" t="s">
        <v>216</v>
      </c>
      <c r="C216" s="13"/>
      <c r="D216" s="39" t="s">
        <v>294</v>
      </c>
      <c r="E216" s="30"/>
      <c r="F216" s="29"/>
      <c r="G216" s="31" t="s">
        <v>15</v>
      </c>
      <c r="H216" s="130"/>
      <c r="I216" s="130"/>
      <c r="J216" s="130">
        <f t="shared" si="25"/>
        <v>0</v>
      </c>
      <c r="K216" s="134"/>
      <c r="L216" s="122"/>
      <c r="M216" s="132"/>
      <c r="N216" s="212"/>
      <c r="O216" s="169">
        <v>0</v>
      </c>
      <c r="P216" s="169">
        <v>0</v>
      </c>
      <c r="Q216" s="169">
        <f t="shared" si="23"/>
        <v>0</v>
      </c>
      <c r="R216" s="368">
        <f t="shared" si="24"/>
        <v>0</v>
      </c>
      <c r="S216" s="42"/>
    </row>
    <row r="217" spans="1:19" ht="18">
      <c r="A217" s="1"/>
      <c r="B217" s="95" t="s">
        <v>217</v>
      </c>
      <c r="C217" s="13"/>
      <c r="D217" s="39" t="s">
        <v>420</v>
      </c>
      <c r="E217" s="30"/>
      <c r="F217" s="29"/>
      <c r="G217" s="31" t="s">
        <v>15</v>
      </c>
      <c r="H217" s="130"/>
      <c r="I217" s="130"/>
      <c r="J217" s="130">
        <f t="shared" si="25"/>
        <v>0</v>
      </c>
      <c r="K217" s="134"/>
      <c r="L217" s="122"/>
      <c r="M217" s="132"/>
      <c r="N217" s="212"/>
      <c r="O217" s="169">
        <v>0</v>
      </c>
      <c r="P217" s="169">
        <v>0</v>
      </c>
      <c r="Q217" s="169">
        <f t="shared" si="23"/>
        <v>0</v>
      </c>
      <c r="R217" s="368">
        <f t="shared" si="24"/>
        <v>0</v>
      </c>
      <c r="S217" s="42"/>
    </row>
    <row r="218" spans="1:19" ht="18">
      <c r="A218" s="1"/>
      <c r="B218" s="95" t="s">
        <v>218</v>
      </c>
      <c r="C218" s="13"/>
      <c r="D218" s="39" t="s">
        <v>421</v>
      </c>
      <c r="E218" s="30"/>
      <c r="F218" s="29"/>
      <c r="G218" s="31" t="s">
        <v>15</v>
      </c>
      <c r="H218" s="130"/>
      <c r="I218" s="130"/>
      <c r="J218" s="130">
        <f t="shared" si="25"/>
        <v>0</v>
      </c>
      <c r="K218" s="134"/>
      <c r="L218" s="122"/>
      <c r="M218" s="132"/>
      <c r="N218" s="212"/>
      <c r="O218" s="169">
        <v>0</v>
      </c>
      <c r="P218" s="169">
        <v>0</v>
      </c>
      <c r="Q218" s="169">
        <f t="shared" si="23"/>
        <v>0</v>
      </c>
      <c r="R218" s="368">
        <f t="shared" si="24"/>
        <v>0</v>
      </c>
      <c r="S218" s="42"/>
    </row>
    <row r="219" spans="1:19" ht="18">
      <c r="A219" s="1"/>
      <c r="B219" s="95" t="s">
        <v>219</v>
      </c>
      <c r="C219" s="13"/>
      <c r="D219" s="39" t="s">
        <v>422</v>
      </c>
      <c r="E219" s="30"/>
      <c r="F219" s="29"/>
      <c r="G219" s="31" t="s">
        <v>15</v>
      </c>
      <c r="H219" s="130"/>
      <c r="I219" s="130"/>
      <c r="J219" s="130">
        <f t="shared" si="25"/>
        <v>0</v>
      </c>
      <c r="K219" s="134"/>
      <c r="L219" s="122"/>
      <c r="M219" s="132"/>
      <c r="N219" s="212"/>
      <c r="O219" s="169">
        <v>0</v>
      </c>
      <c r="P219" s="169">
        <v>0</v>
      </c>
      <c r="Q219" s="169">
        <f t="shared" si="23"/>
        <v>0</v>
      </c>
      <c r="R219" s="368">
        <f t="shared" si="24"/>
        <v>0</v>
      </c>
      <c r="S219" s="42"/>
    </row>
    <row r="220" spans="1:19" ht="18">
      <c r="A220" s="1"/>
      <c r="B220" s="95" t="s">
        <v>220</v>
      </c>
      <c r="C220" s="13"/>
      <c r="D220" s="39" t="s">
        <v>423</v>
      </c>
      <c r="E220" s="30"/>
      <c r="F220" s="29"/>
      <c r="G220" s="31" t="s">
        <v>15</v>
      </c>
      <c r="H220" s="130"/>
      <c r="I220" s="130"/>
      <c r="J220" s="130">
        <f t="shared" si="25"/>
        <v>0</v>
      </c>
      <c r="K220" s="134"/>
      <c r="L220" s="122"/>
      <c r="M220" s="132"/>
      <c r="N220" s="212"/>
      <c r="O220" s="169">
        <v>0</v>
      </c>
      <c r="P220" s="169">
        <v>0</v>
      </c>
      <c r="Q220" s="169">
        <f t="shared" si="23"/>
        <v>0</v>
      </c>
      <c r="R220" s="368">
        <f t="shared" si="24"/>
        <v>0</v>
      </c>
      <c r="S220" s="42"/>
    </row>
    <row r="221" spans="1:19" ht="18">
      <c r="A221" s="1"/>
      <c r="B221" s="95" t="s">
        <v>221</v>
      </c>
      <c r="C221" s="13"/>
      <c r="D221" s="39" t="s">
        <v>424</v>
      </c>
      <c r="E221" s="30"/>
      <c r="F221" s="29"/>
      <c r="G221" s="31" t="s">
        <v>15</v>
      </c>
      <c r="H221" s="130"/>
      <c r="I221" s="130"/>
      <c r="J221" s="130">
        <f t="shared" si="25"/>
        <v>0</v>
      </c>
      <c r="K221" s="134"/>
      <c r="L221" s="122"/>
      <c r="M221" s="132"/>
      <c r="N221" s="212"/>
      <c r="O221" s="169">
        <v>0</v>
      </c>
      <c r="P221" s="169">
        <v>0</v>
      </c>
      <c r="Q221" s="169">
        <f t="shared" si="23"/>
        <v>0</v>
      </c>
      <c r="R221" s="368">
        <f t="shared" si="24"/>
        <v>0</v>
      </c>
      <c r="S221" s="42"/>
    </row>
    <row r="222" spans="1:19" ht="18">
      <c r="A222" s="1"/>
      <c r="B222" s="95" t="s">
        <v>222</v>
      </c>
      <c r="C222" s="13"/>
      <c r="D222" s="39" t="s">
        <v>425</v>
      </c>
      <c r="E222" s="30"/>
      <c r="F222" s="29"/>
      <c r="G222" s="31" t="s">
        <v>15</v>
      </c>
      <c r="H222" s="130"/>
      <c r="I222" s="130"/>
      <c r="J222" s="130">
        <f t="shared" si="25"/>
        <v>0</v>
      </c>
      <c r="K222" s="134"/>
      <c r="L222" s="122"/>
      <c r="M222" s="132"/>
      <c r="N222" s="212"/>
      <c r="O222" s="169">
        <v>0</v>
      </c>
      <c r="P222" s="169">
        <v>0</v>
      </c>
      <c r="Q222" s="169">
        <f t="shared" si="23"/>
        <v>0</v>
      </c>
      <c r="R222" s="368">
        <f t="shared" si="24"/>
        <v>0</v>
      </c>
      <c r="S222" s="42"/>
    </row>
    <row r="223" spans="1:19" ht="18">
      <c r="A223" s="1"/>
      <c r="B223" s="88" t="s">
        <v>118</v>
      </c>
      <c r="C223" s="239" t="s">
        <v>92</v>
      </c>
      <c r="D223" s="91"/>
      <c r="E223" s="111" t="str">
        <f>+$E$25</f>
        <v>DIMENSIÓN ESPESOR MARCAS Y MODELOS</v>
      </c>
      <c r="F223" s="112"/>
      <c r="G223" s="112"/>
      <c r="H223" s="137"/>
      <c r="I223" s="137"/>
      <c r="J223" s="137"/>
      <c r="K223" s="128">
        <f>SUM(J224:J228)</f>
        <v>0</v>
      </c>
      <c r="L223" s="122"/>
      <c r="M223" s="129">
        <f>SUM(M224:M228)</f>
        <v>0</v>
      </c>
      <c r="N223" s="215"/>
      <c r="O223" s="365"/>
      <c r="P223" s="366"/>
      <c r="Q223" s="366"/>
      <c r="R223" s="366"/>
      <c r="S223" s="367">
        <f>SUM(R224:R228)</f>
        <v>0</v>
      </c>
    </row>
    <row r="224" spans="1:19" ht="18">
      <c r="A224" s="1"/>
      <c r="B224" s="95" t="s">
        <v>119</v>
      </c>
      <c r="C224" s="13"/>
      <c r="D224" s="74" t="s">
        <v>87</v>
      </c>
      <c r="E224" s="43"/>
      <c r="F224" s="34"/>
      <c r="G224" s="34"/>
      <c r="H224" s="135"/>
      <c r="I224" s="135"/>
      <c r="J224" s="136"/>
      <c r="K224" s="184"/>
      <c r="L224" s="122"/>
      <c r="M224" s="132"/>
      <c r="N224" s="212"/>
      <c r="O224" s="169"/>
      <c r="P224" s="169"/>
      <c r="Q224" s="169"/>
      <c r="R224" s="368"/>
      <c r="S224" s="42"/>
    </row>
    <row r="225" spans="1:19" ht="18">
      <c r="A225" s="1"/>
      <c r="B225" s="95" t="s">
        <v>76</v>
      </c>
      <c r="C225" s="13"/>
      <c r="D225" s="39" t="s">
        <v>78</v>
      </c>
      <c r="E225" s="41"/>
      <c r="F225" s="31"/>
      <c r="G225" s="64" t="s">
        <v>15</v>
      </c>
      <c r="H225" s="130"/>
      <c r="I225" s="130"/>
      <c r="J225" s="130">
        <f>SUM(H225*I225)</f>
        <v>0</v>
      </c>
      <c r="K225" s="134"/>
      <c r="L225" s="122"/>
      <c r="M225" s="132"/>
      <c r="N225" s="212"/>
      <c r="O225" s="169">
        <v>0</v>
      </c>
      <c r="P225" s="169">
        <v>0</v>
      </c>
      <c r="Q225" s="169">
        <f t="shared" ref="Q225:Q241" si="26">+O225+P225</f>
        <v>0</v>
      </c>
      <c r="R225" s="368">
        <f t="shared" ref="R225:R244" si="27">P225*J225</f>
        <v>0</v>
      </c>
      <c r="S225" s="42"/>
    </row>
    <row r="226" spans="1:19" ht="18">
      <c r="A226" s="1"/>
      <c r="B226" s="95" t="s">
        <v>250</v>
      </c>
      <c r="C226" s="13"/>
      <c r="D226" s="39" t="s">
        <v>249</v>
      </c>
      <c r="E226" s="41"/>
      <c r="F226" s="31"/>
      <c r="G226" s="64" t="s">
        <v>15</v>
      </c>
      <c r="H226" s="130"/>
      <c r="I226" s="130"/>
      <c r="J226" s="130">
        <f>SUM(H226*I226)</f>
        <v>0</v>
      </c>
      <c r="K226" s="134"/>
      <c r="L226" s="122"/>
      <c r="M226" s="132"/>
      <c r="N226" s="212"/>
      <c r="O226" s="169">
        <v>0</v>
      </c>
      <c r="P226" s="169">
        <v>0</v>
      </c>
      <c r="Q226" s="169">
        <f t="shared" si="26"/>
        <v>0</v>
      </c>
      <c r="R226" s="368">
        <f t="shared" si="27"/>
        <v>0</v>
      </c>
      <c r="S226" s="42"/>
    </row>
    <row r="227" spans="1:19" ht="18">
      <c r="A227" s="1"/>
      <c r="B227" s="95" t="s">
        <v>120</v>
      </c>
      <c r="C227" s="100" t="s">
        <v>88</v>
      </c>
      <c r="D227" s="46"/>
      <c r="E227" s="39"/>
      <c r="F227" s="29"/>
      <c r="G227" s="38"/>
      <c r="H227" s="133"/>
      <c r="I227" s="133"/>
      <c r="J227" s="133"/>
      <c r="K227" s="134"/>
      <c r="L227" s="122"/>
      <c r="M227" s="132"/>
      <c r="N227" s="212"/>
      <c r="O227" s="169"/>
      <c r="P227" s="169"/>
      <c r="Q227" s="169"/>
      <c r="R227" s="368"/>
      <c r="S227" s="42"/>
    </row>
    <row r="228" spans="1:19" ht="18">
      <c r="A228" s="1"/>
      <c r="B228" s="95" t="s">
        <v>77</v>
      </c>
      <c r="C228" s="104"/>
      <c r="D228" s="46" t="s">
        <v>426</v>
      </c>
      <c r="E228" s="39"/>
      <c r="F228" s="29"/>
      <c r="G228" s="38" t="s">
        <v>15</v>
      </c>
      <c r="H228" s="133"/>
      <c r="I228" s="133"/>
      <c r="J228" s="133">
        <f>SUM(H228*I228)</f>
        <v>0</v>
      </c>
      <c r="K228" s="134"/>
      <c r="L228" s="122"/>
      <c r="M228" s="132"/>
      <c r="N228" s="212"/>
      <c r="O228" s="169">
        <v>0</v>
      </c>
      <c r="P228" s="169">
        <v>0</v>
      </c>
      <c r="Q228" s="169">
        <f t="shared" si="26"/>
        <v>0</v>
      </c>
      <c r="R228" s="368">
        <f t="shared" si="27"/>
        <v>0</v>
      </c>
      <c r="S228" s="42"/>
    </row>
    <row r="229" spans="1:19" ht="18">
      <c r="A229" s="1"/>
      <c r="B229" s="114" t="s">
        <v>129</v>
      </c>
      <c r="C229" s="239" t="s">
        <v>93</v>
      </c>
      <c r="D229" s="91"/>
      <c r="E229" s="111" t="str">
        <f>+$E$25</f>
        <v>DIMENSIÓN ESPESOR MARCAS Y MODELOS</v>
      </c>
      <c r="F229" s="112"/>
      <c r="G229" s="112"/>
      <c r="H229" s="137"/>
      <c r="I229" s="137"/>
      <c r="J229" s="137"/>
      <c r="K229" s="128">
        <f>SUM(J230:J241)</f>
        <v>0</v>
      </c>
      <c r="L229" s="122"/>
      <c r="M229" s="129">
        <f>SUM(M230:M241)</f>
        <v>0</v>
      </c>
      <c r="N229" s="215"/>
      <c r="O229" s="365"/>
      <c r="P229" s="366"/>
      <c r="Q229" s="366"/>
      <c r="R229" s="366"/>
      <c r="S229" s="367">
        <f>SUM(R230:R241)</f>
        <v>0</v>
      </c>
    </row>
    <row r="230" spans="1:19" ht="18">
      <c r="A230" s="1"/>
      <c r="B230" s="95" t="s">
        <v>130</v>
      </c>
      <c r="C230" s="10"/>
      <c r="D230" s="74" t="s">
        <v>87</v>
      </c>
      <c r="E230" s="43"/>
      <c r="F230" s="34"/>
      <c r="G230" s="34"/>
      <c r="H230" s="135"/>
      <c r="I230" s="135"/>
      <c r="J230" s="136"/>
      <c r="K230" s="184"/>
      <c r="L230" s="122"/>
      <c r="M230" s="132"/>
      <c r="N230" s="212"/>
      <c r="O230" s="169"/>
      <c r="P230" s="169"/>
      <c r="Q230" s="169"/>
      <c r="R230" s="368"/>
      <c r="S230" s="158"/>
    </row>
    <row r="231" spans="1:19" ht="18">
      <c r="A231" s="1"/>
      <c r="B231" s="95" t="s">
        <v>238</v>
      </c>
      <c r="C231" s="13"/>
      <c r="D231" s="39" t="s">
        <v>228</v>
      </c>
      <c r="E231" s="32"/>
      <c r="F231" s="31"/>
      <c r="G231" s="64" t="s">
        <v>15</v>
      </c>
      <c r="H231" s="130"/>
      <c r="I231" s="130"/>
      <c r="J231" s="130">
        <f>SUM(H231*I231)</f>
        <v>0</v>
      </c>
      <c r="K231" s="134"/>
      <c r="L231" s="122"/>
      <c r="M231" s="132"/>
      <c r="N231" s="212"/>
      <c r="O231" s="169">
        <v>0</v>
      </c>
      <c r="P231" s="169">
        <v>0</v>
      </c>
      <c r="Q231" s="169">
        <f t="shared" si="26"/>
        <v>0</v>
      </c>
      <c r="R231" s="368">
        <f t="shared" si="27"/>
        <v>0</v>
      </c>
      <c r="S231" s="42"/>
    </row>
    <row r="232" spans="1:19" ht="18">
      <c r="A232" s="1"/>
      <c r="B232" s="95" t="s">
        <v>239</v>
      </c>
      <c r="C232" s="13"/>
      <c r="D232" s="39" t="s">
        <v>229</v>
      </c>
      <c r="E232" s="32"/>
      <c r="F232" s="31"/>
      <c r="G232" s="64" t="s">
        <v>15</v>
      </c>
      <c r="H232" s="130"/>
      <c r="I232" s="130"/>
      <c r="J232" s="130">
        <f t="shared" ref="J232:J244" si="28">SUM(H232*I232)</f>
        <v>0</v>
      </c>
      <c r="K232" s="134"/>
      <c r="L232" s="122"/>
      <c r="M232" s="132"/>
      <c r="N232" s="212"/>
      <c r="O232" s="169">
        <v>0</v>
      </c>
      <c r="P232" s="169">
        <v>0</v>
      </c>
      <c r="Q232" s="169">
        <f t="shared" si="26"/>
        <v>0</v>
      </c>
      <c r="R232" s="368">
        <f t="shared" si="27"/>
        <v>0</v>
      </c>
      <c r="S232" s="368"/>
    </row>
    <row r="233" spans="1:19" ht="18">
      <c r="A233" s="1"/>
      <c r="B233" s="95" t="s">
        <v>240</v>
      </c>
      <c r="C233" s="13"/>
      <c r="D233" s="39" t="s">
        <v>230</v>
      </c>
      <c r="E233" s="32"/>
      <c r="F233" s="31"/>
      <c r="G233" s="64" t="s">
        <v>15</v>
      </c>
      <c r="H233" s="130"/>
      <c r="I233" s="130"/>
      <c r="J233" s="130">
        <f t="shared" si="28"/>
        <v>0</v>
      </c>
      <c r="K233" s="134"/>
      <c r="L233" s="122"/>
      <c r="M233" s="132"/>
      <c r="N233" s="212"/>
      <c r="O233" s="169">
        <v>0</v>
      </c>
      <c r="P233" s="169">
        <v>0</v>
      </c>
      <c r="Q233" s="169">
        <f t="shared" si="26"/>
        <v>0</v>
      </c>
      <c r="R233" s="368">
        <f t="shared" si="27"/>
        <v>0</v>
      </c>
      <c r="S233" s="42"/>
    </row>
    <row r="234" spans="1:19" ht="18">
      <c r="A234" s="1"/>
      <c r="B234" s="95" t="s">
        <v>241</v>
      </c>
      <c r="C234" s="13"/>
      <c r="D234" s="39" t="s">
        <v>231</v>
      </c>
      <c r="E234" s="32"/>
      <c r="F234" s="31"/>
      <c r="G234" s="64" t="s">
        <v>15</v>
      </c>
      <c r="H234" s="130"/>
      <c r="I234" s="130"/>
      <c r="J234" s="130">
        <f t="shared" si="28"/>
        <v>0</v>
      </c>
      <c r="K234" s="134"/>
      <c r="L234" s="122"/>
      <c r="M234" s="132"/>
      <c r="N234" s="212"/>
      <c r="O234" s="169">
        <v>0</v>
      </c>
      <c r="P234" s="169">
        <v>0</v>
      </c>
      <c r="Q234" s="169">
        <f t="shared" si="26"/>
        <v>0</v>
      </c>
      <c r="R234" s="368">
        <f t="shared" si="27"/>
        <v>0</v>
      </c>
      <c r="S234" s="42"/>
    </row>
    <row r="235" spans="1:19" ht="18">
      <c r="A235" s="1"/>
      <c r="B235" s="95" t="s">
        <v>242</v>
      </c>
      <c r="C235" s="13"/>
      <c r="D235" s="39" t="s">
        <v>232</v>
      </c>
      <c r="E235" s="32"/>
      <c r="F235" s="31"/>
      <c r="G235" s="64" t="s">
        <v>15</v>
      </c>
      <c r="H235" s="130"/>
      <c r="I235" s="130"/>
      <c r="J235" s="130">
        <f t="shared" si="28"/>
        <v>0</v>
      </c>
      <c r="K235" s="134"/>
      <c r="L235" s="122"/>
      <c r="M235" s="132"/>
      <c r="N235" s="212"/>
      <c r="O235" s="169">
        <v>0</v>
      </c>
      <c r="P235" s="169">
        <v>0</v>
      </c>
      <c r="Q235" s="169">
        <f t="shared" si="26"/>
        <v>0</v>
      </c>
      <c r="R235" s="368">
        <f t="shared" si="27"/>
        <v>0</v>
      </c>
      <c r="S235" s="42"/>
    </row>
    <row r="236" spans="1:19" ht="18">
      <c r="A236" s="1"/>
      <c r="B236" s="95" t="s">
        <v>243</v>
      </c>
      <c r="C236" s="13"/>
      <c r="D236" s="39" t="s">
        <v>233</v>
      </c>
      <c r="E236" s="32"/>
      <c r="F236" s="31"/>
      <c r="G236" s="64" t="s">
        <v>15</v>
      </c>
      <c r="H236" s="130"/>
      <c r="I236" s="130"/>
      <c r="J236" s="130">
        <f t="shared" si="28"/>
        <v>0</v>
      </c>
      <c r="K236" s="134"/>
      <c r="L236" s="122"/>
      <c r="M236" s="132"/>
      <c r="N236" s="212"/>
      <c r="O236" s="169">
        <v>0</v>
      </c>
      <c r="P236" s="169">
        <v>0</v>
      </c>
      <c r="Q236" s="169">
        <f t="shared" si="26"/>
        <v>0</v>
      </c>
      <c r="R236" s="368">
        <f t="shared" si="27"/>
        <v>0</v>
      </c>
      <c r="S236" s="42"/>
    </row>
    <row r="237" spans="1:19" ht="18">
      <c r="A237" s="1"/>
      <c r="B237" s="95" t="s">
        <v>244</v>
      </c>
      <c r="C237" s="13"/>
      <c r="D237" s="39" t="s">
        <v>234</v>
      </c>
      <c r="E237" s="32"/>
      <c r="F237" s="31"/>
      <c r="G237" s="64" t="s">
        <v>15</v>
      </c>
      <c r="H237" s="130"/>
      <c r="I237" s="130"/>
      <c r="J237" s="130">
        <f t="shared" si="28"/>
        <v>0</v>
      </c>
      <c r="K237" s="134"/>
      <c r="L237" s="122"/>
      <c r="M237" s="132"/>
      <c r="N237" s="212"/>
      <c r="O237" s="169">
        <v>0</v>
      </c>
      <c r="P237" s="169">
        <v>0</v>
      </c>
      <c r="Q237" s="169">
        <f t="shared" si="26"/>
        <v>0</v>
      </c>
      <c r="R237" s="368">
        <f t="shared" si="27"/>
        <v>0</v>
      </c>
      <c r="S237" s="42"/>
    </row>
    <row r="238" spans="1:19" ht="18">
      <c r="A238" s="1"/>
      <c r="B238" s="95" t="s">
        <v>245</v>
      </c>
      <c r="C238" s="13"/>
      <c r="D238" s="39" t="s">
        <v>235</v>
      </c>
      <c r="E238" s="32"/>
      <c r="F238" s="31"/>
      <c r="G238" s="64" t="s">
        <v>15</v>
      </c>
      <c r="H238" s="130"/>
      <c r="I238" s="130"/>
      <c r="J238" s="130">
        <f t="shared" si="28"/>
        <v>0</v>
      </c>
      <c r="K238" s="134"/>
      <c r="L238" s="122"/>
      <c r="M238" s="132"/>
      <c r="N238" s="212"/>
      <c r="O238" s="169">
        <v>0</v>
      </c>
      <c r="P238" s="169">
        <v>0</v>
      </c>
      <c r="Q238" s="169">
        <f t="shared" si="26"/>
        <v>0</v>
      </c>
      <c r="R238" s="368">
        <f t="shared" si="27"/>
        <v>0</v>
      </c>
      <c r="S238" s="42"/>
    </row>
    <row r="239" spans="1:19" ht="18">
      <c r="A239" s="1"/>
      <c r="B239" s="95" t="s">
        <v>246</v>
      </c>
      <c r="C239" s="13"/>
      <c r="D239" s="39" t="s">
        <v>236</v>
      </c>
      <c r="E239" s="30"/>
      <c r="F239" s="29"/>
      <c r="G239" s="64" t="s">
        <v>15</v>
      </c>
      <c r="H239" s="133"/>
      <c r="I239" s="133"/>
      <c r="J239" s="130">
        <f t="shared" si="28"/>
        <v>0</v>
      </c>
      <c r="K239" s="134"/>
      <c r="L239" s="122"/>
      <c r="M239" s="132"/>
      <c r="N239" s="212"/>
      <c r="O239" s="169">
        <v>0</v>
      </c>
      <c r="P239" s="169">
        <v>0</v>
      </c>
      <c r="Q239" s="169">
        <f t="shared" si="26"/>
        <v>0</v>
      </c>
      <c r="R239" s="368">
        <f t="shared" si="27"/>
        <v>0</v>
      </c>
      <c r="S239" s="42"/>
    </row>
    <row r="240" spans="1:19" ht="18">
      <c r="A240" s="1"/>
      <c r="B240" s="95" t="s">
        <v>247</v>
      </c>
      <c r="C240" s="13"/>
      <c r="D240" s="39" t="s">
        <v>237</v>
      </c>
      <c r="E240" s="30"/>
      <c r="F240" s="29"/>
      <c r="G240" s="64" t="s">
        <v>15</v>
      </c>
      <c r="H240" s="133"/>
      <c r="I240" s="133"/>
      <c r="J240" s="130">
        <f t="shared" si="28"/>
        <v>0</v>
      </c>
      <c r="K240" s="138"/>
      <c r="L240" s="122"/>
      <c r="M240" s="132"/>
      <c r="N240" s="212"/>
      <c r="O240" s="169">
        <v>0</v>
      </c>
      <c r="P240" s="169">
        <v>0</v>
      </c>
      <c r="Q240" s="169">
        <f t="shared" si="26"/>
        <v>0</v>
      </c>
      <c r="R240" s="368">
        <f t="shared" si="27"/>
        <v>0</v>
      </c>
      <c r="S240" s="42"/>
    </row>
    <row r="241" spans="1:19" ht="18">
      <c r="A241" s="1"/>
      <c r="B241" s="95" t="s">
        <v>248</v>
      </c>
      <c r="C241" s="13"/>
      <c r="D241" s="39" t="s">
        <v>427</v>
      </c>
      <c r="E241" s="30"/>
      <c r="F241" s="29"/>
      <c r="G241" s="64" t="s">
        <v>15</v>
      </c>
      <c r="H241" s="133"/>
      <c r="I241" s="133"/>
      <c r="J241" s="130">
        <f t="shared" si="28"/>
        <v>0</v>
      </c>
      <c r="K241" s="138"/>
      <c r="L241" s="122"/>
      <c r="M241" s="132"/>
      <c r="N241" s="212"/>
      <c r="O241" s="169">
        <v>0</v>
      </c>
      <c r="P241" s="169">
        <v>0</v>
      </c>
      <c r="Q241" s="169">
        <f t="shared" si="26"/>
        <v>0</v>
      </c>
      <c r="R241" s="368">
        <f t="shared" si="27"/>
        <v>0</v>
      </c>
      <c r="S241" s="42"/>
    </row>
    <row r="242" spans="1:19" ht="18">
      <c r="A242" s="1"/>
      <c r="B242" s="88" t="s">
        <v>131</v>
      </c>
      <c r="C242" s="90" t="s">
        <v>260</v>
      </c>
      <c r="D242" s="91"/>
      <c r="E242" s="91"/>
      <c r="F242" s="92"/>
      <c r="G242" s="92"/>
      <c r="H242" s="127"/>
      <c r="I242" s="127"/>
      <c r="J242" s="127"/>
      <c r="K242" s="128">
        <f>SUM(J243:J244)</f>
        <v>0</v>
      </c>
      <c r="L242" s="122"/>
      <c r="M242" s="129">
        <f>SUM(M243:M244)</f>
        <v>0</v>
      </c>
      <c r="N242" s="215"/>
      <c r="O242" s="365"/>
      <c r="P242" s="366"/>
      <c r="Q242" s="366"/>
      <c r="R242" s="366"/>
      <c r="S242" s="367">
        <f>SUM(R243:R244)</f>
        <v>0</v>
      </c>
    </row>
    <row r="243" spans="1:19" ht="18">
      <c r="A243" s="1"/>
      <c r="B243" s="95" t="s">
        <v>139</v>
      </c>
      <c r="C243" s="13"/>
      <c r="D243" s="39" t="s">
        <v>261</v>
      </c>
      <c r="E243" s="30"/>
      <c r="F243" s="29"/>
      <c r="G243" s="64" t="s">
        <v>15</v>
      </c>
      <c r="H243" s="133"/>
      <c r="I243" s="133"/>
      <c r="J243" s="130">
        <f t="shared" si="28"/>
        <v>0</v>
      </c>
      <c r="K243" s="138"/>
      <c r="L243" s="122"/>
      <c r="M243" s="132"/>
      <c r="N243" s="212"/>
      <c r="O243" s="169">
        <v>0</v>
      </c>
      <c r="P243" s="169">
        <v>0</v>
      </c>
      <c r="Q243" s="169">
        <f t="shared" ref="Q243:Q259" si="29">+O243+P243</f>
        <v>0</v>
      </c>
      <c r="R243" s="368">
        <f t="shared" si="27"/>
        <v>0</v>
      </c>
      <c r="S243" s="42"/>
    </row>
    <row r="244" spans="1:19" ht="18">
      <c r="A244" s="1"/>
      <c r="B244" s="95" t="s">
        <v>251</v>
      </c>
      <c r="C244" s="13"/>
      <c r="D244" s="39" t="s">
        <v>262</v>
      </c>
      <c r="E244" s="30"/>
      <c r="F244" s="29"/>
      <c r="G244" s="64" t="s">
        <v>15</v>
      </c>
      <c r="H244" s="133"/>
      <c r="I244" s="133"/>
      <c r="J244" s="130">
        <f t="shared" si="28"/>
        <v>0</v>
      </c>
      <c r="K244" s="138"/>
      <c r="L244" s="122"/>
      <c r="M244" s="132"/>
      <c r="N244" s="212"/>
      <c r="O244" s="169">
        <v>0</v>
      </c>
      <c r="P244" s="169">
        <v>0</v>
      </c>
      <c r="Q244" s="169">
        <f t="shared" si="29"/>
        <v>0</v>
      </c>
      <c r="R244" s="368">
        <f t="shared" si="27"/>
        <v>0</v>
      </c>
      <c r="S244" s="42"/>
    </row>
    <row r="245" spans="1:19" ht="18">
      <c r="A245" s="1"/>
      <c r="B245" s="88" t="s">
        <v>132</v>
      </c>
      <c r="C245" s="90" t="s">
        <v>32</v>
      </c>
      <c r="D245" s="91"/>
      <c r="E245" s="91"/>
      <c r="F245" s="92"/>
      <c r="G245" s="92"/>
      <c r="H245" s="127"/>
      <c r="I245" s="127"/>
      <c r="J245" s="127"/>
      <c r="K245" s="128">
        <f>SUM(J246:J259)</f>
        <v>0</v>
      </c>
      <c r="L245" s="122"/>
      <c r="M245" s="129">
        <f>SUM(M246:M259)</f>
        <v>0</v>
      </c>
      <c r="N245" s="215"/>
      <c r="O245" s="365"/>
      <c r="P245" s="366"/>
      <c r="Q245" s="366"/>
      <c r="R245" s="366"/>
      <c r="S245" s="367">
        <f>SUM(R246:R259)</f>
        <v>0</v>
      </c>
    </row>
    <row r="246" spans="1:19" ht="18">
      <c r="A246" s="1"/>
      <c r="B246" s="95" t="s">
        <v>133</v>
      </c>
      <c r="C246" s="45" t="s">
        <v>67</v>
      </c>
      <c r="D246" s="61"/>
      <c r="E246" s="62"/>
      <c r="F246" s="56"/>
      <c r="G246" s="62"/>
      <c r="H246" s="139"/>
      <c r="I246" s="139"/>
      <c r="J246" s="140"/>
      <c r="K246" s="131"/>
      <c r="L246" s="122"/>
      <c r="M246" s="132"/>
      <c r="N246" s="212"/>
      <c r="O246" s="169"/>
      <c r="P246" s="169"/>
      <c r="Q246" s="169"/>
      <c r="R246" s="368"/>
      <c r="S246" s="42"/>
    </row>
    <row r="247" spans="1:19" ht="18">
      <c r="A247" s="1"/>
      <c r="B247" s="95" t="s">
        <v>252</v>
      </c>
      <c r="C247" s="45"/>
      <c r="D247" s="236" t="s">
        <v>290</v>
      </c>
      <c r="E247" s="62"/>
      <c r="F247" s="56"/>
      <c r="G247" s="62"/>
      <c r="H247" s="139"/>
      <c r="I247" s="139"/>
      <c r="J247" s="140"/>
      <c r="K247" s="134"/>
      <c r="L247" s="122"/>
      <c r="M247" s="132"/>
      <c r="N247" s="212"/>
      <c r="O247" s="169">
        <v>0</v>
      </c>
      <c r="P247" s="169">
        <v>0</v>
      </c>
      <c r="Q247" s="169">
        <f t="shared" si="29"/>
        <v>0</v>
      </c>
      <c r="R247" s="368">
        <f t="shared" ref="R247:R259" si="30">P247*J247</f>
        <v>0</v>
      </c>
      <c r="S247" s="42"/>
    </row>
    <row r="248" spans="1:19" ht="18">
      <c r="A248" s="1"/>
      <c r="B248" s="95" t="s">
        <v>429</v>
      </c>
      <c r="C248" s="45"/>
      <c r="D248" s="39" t="s">
        <v>428</v>
      </c>
      <c r="E248" s="42"/>
      <c r="F248" s="29"/>
      <c r="G248" s="29" t="s">
        <v>16</v>
      </c>
      <c r="H248" s="133"/>
      <c r="I248" s="133"/>
      <c r="J248" s="133">
        <f t="shared" ref="J248:J259" si="31">SUM(H248*I248)</f>
        <v>0</v>
      </c>
      <c r="K248" s="134"/>
      <c r="L248" s="122"/>
      <c r="M248" s="132"/>
      <c r="N248" s="212"/>
      <c r="O248" s="169">
        <v>0</v>
      </c>
      <c r="P248" s="169">
        <v>0</v>
      </c>
      <c r="Q248" s="169">
        <f>+O248+P248</f>
        <v>0</v>
      </c>
      <c r="R248" s="368">
        <f t="shared" si="30"/>
        <v>0</v>
      </c>
      <c r="S248" s="42"/>
    </row>
    <row r="249" spans="1:19" ht="18">
      <c r="A249" s="1"/>
      <c r="B249" s="95" t="s">
        <v>134</v>
      </c>
      <c r="C249" s="36" t="s">
        <v>153</v>
      </c>
      <c r="D249" s="107"/>
      <c r="E249" s="107"/>
      <c r="F249" s="34"/>
      <c r="G249" s="113"/>
      <c r="H249" s="135"/>
      <c r="I249" s="135"/>
      <c r="J249" s="136"/>
      <c r="K249" s="138"/>
      <c r="L249" s="122"/>
      <c r="M249" s="132"/>
      <c r="N249" s="212"/>
      <c r="O249" s="169"/>
      <c r="P249" s="169"/>
      <c r="Q249" s="169"/>
      <c r="R249" s="368"/>
      <c r="S249" s="42"/>
    </row>
    <row r="250" spans="1:19" ht="18">
      <c r="A250" s="1"/>
      <c r="B250" s="95" t="s">
        <v>253</v>
      </c>
      <c r="C250" s="10"/>
      <c r="D250" s="39" t="s">
        <v>430</v>
      </c>
      <c r="E250" s="32"/>
      <c r="F250" s="31"/>
      <c r="G250" s="31" t="s">
        <v>16</v>
      </c>
      <c r="H250" s="130"/>
      <c r="I250" s="130"/>
      <c r="J250" s="130">
        <f t="shared" si="31"/>
        <v>0</v>
      </c>
      <c r="K250" s="134"/>
      <c r="L250" s="122"/>
      <c r="M250" s="132"/>
      <c r="N250" s="212"/>
      <c r="O250" s="169">
        <v>0</v>
      </c>
      <c r="P250" s="169">
        <v>0</v>
      </c>
      <c r="Q250" s="169">
        <f>+O250+P250</f>
        <v>0</v>
      </c>
      <c r="R250" s="368">
        <f t="shared" si="30"/>
        <v>0</v>
      </c>
      <c r="S250" s="42"/>
    </row>
    <row r="251" spans="1:19" ht="18">
      <c r="A251" s="1"/>
      <c r="B251" s="95" t="s">
        <v>254</v>
      </c>
      <c r="C251" s="10"/>
      <c r="D251" s="39" t="s">
        <v>431</v>
      </c>
      <c r="E251" s="30"/>
      <c r="F251" s="29"/>
      <c r="G251" s="29" t="s">
        <v>16</v>
      </c>
      <c r="H251" s="133"/>
      <c r="I251" s="133"/>
      <c r="J251" s="133">
        <f t="shared" si="31"/>
        <v>0</v>
      </c>
      <c r="K251" s="134"/>
      <c r="L251" s="122"/>
      <c r="M251" s="132"/>
      <c r="N251" s="212"/>
      <c r="O251" s="169">
        <v>0</v>
      </c>
      <c r="P251" s="169">
        <v>0</v>
      </c>
      <c r="Q251" s="169">
        <f>+O251+P251</f>
        <v>0</v>
      </c>
      <c r="R251" s="368">
        <f t="shared" si="30"/>
        <v>0</v>
      </c>
      <c r="S251" s="42"/>
    </row>
    <row r="252" spans="1:19" ht="18">
      <c r="A252" s="1"/>
      <c r="B252" s="95" t="s">
        <v>255</v>
      </c>
      <c r="C252" s="10"/>
      <c r="D252" s="39" t="s">
        <v>432</v>
      </c>
      <c r="E252" s="30"/>
      <c r="F252" s="29"/>
      <c r="G252" s="29" t="s">
        <v>16</v>
      </c>
      <c r="H252" s="133"/>
      <c r="I252" s="133"/>
      <c r="J252" s="133">
        <f t="shared" si="31"/>
        <v>0</v>
      </c>
      <c r="K252" s="134"/>
      <c r="L252" s="122"/>
      <c r="M252" s="132"/>
      <c r="N252" s="212"/>
      <c r="O252" s="169">
        <v>0</v>
      </c>
      <c r="P252" s="169">
        <v>0</v>
      </c>
      <c r="Q252" s="169">
        <f>+O252+P252</f>
        <v>0</v>
      </c>
      <c r="R252" s="368">
        <f t="shared" si="30"/>
        <v>0</v>
      </c>
      <c r="S252" s="42"/>
    </row>
    <row r="253" spans="1:19" ht="18">
      <c r="A253" s="1"/>
      <c r="B253" s="95" t="s">
        <v>469</v>
      </c>
      <c r="C253" s="10"/>
      <c r="D253" s="39" t="s">
        <v>468</v>
      </c>
      <c r="E253" s="39"/>
      <c r="F253" s="29"/>
      <c r="G253" s="29" t="s">
        <v>16</v>
      </c>
      <c r="H253" s="133"/>
      <c r="I253" s="133"/>
      <c r="J253" s="133">
        <f t="shared" si="31"/>
        <v>0</v>
      </c>
      <c r="K253" s="134"/>
      <c r="L253" s="122"/>
      <c r="M253" s="132"/>
      <c r="N253" s="212"/>
      <c r="O253" s="169">
        <v>0</v>
      </c>
      <c r="P253" s="169">
        <v>0</v>
      </c>
      <c r="Q253" s="169">
        <f>+O253+P253</f>
        <v>0</v>
      </c>
      <c r="R253" s="368">
        <f t="shared" si="30"/>
        <v>0</v>
      </c>
      <c r="S253" s="42"/>
    </row>
    <row r="254" spans="1:19" ht="18">
      <c r="A254" s="1"/>
      <c r="B254" s="95" t="s">
        <v>135</v>
      </c>
      <c r="C254" s="36" t="s">
        <v>45</v>
      </c>
      <c r="D254" s="43"/>
      <c r="E254" s="30"/>
      <c r="F254" s="34"/>
      <c r="G254" s="34"/>
      <c r="H254" s="135"/>
      <c r="I254" s="135"/>
      <c r="J254" s="136"/>
      <c r="K254" s="134"/>
      <c r="L254" s="122"/>
      <c r="M254" s="132"/>
      <c r="N254" s="212"/>
      <c r="O254" s="169"/>
      <c r="P254" s="169"/>
      <c r="Q254" s="169"/>
      <c r="R254" s="368"/>
      <c r="S254" s="42"/>
    </row>
    <row r="255" spans="1:19" ht="18">
      <c r="A255" s="1"/>
      <c r="B255" s="95" t="s">
        <v>263</v>
      </c>
      <c r="C255" s="10"/>
      <c r="D255" s="39" t="s">
        <v>434</v>
      </c>
      <c r="E255" s="30"/>
      <c r="F255" s="29"/>
      <c r="G255" s="29" t="s">
        <v>16</v>
      </c>
      <c r="H255" s="133"/>
      <c r="I255" s="133"/>
      <c r="J255" s="133">
        <f>SUM(H255*I255)</f>
        <v>0</v>
      </c>
      <c r="K255" s="134"/>
      <c r="L255" s="122"/>
      <c r="M255" s="132"/>
      <c r="N255" s="212"/>
      <c r="O255" s="169">
        <v>0</v>
      </c>
      <c r="P255" s="169">
        <v>0</v>
      </c>
      <c r="Q255" s="169">
        <f t="shared" si="29"/>
        <v>0</v>
      </c>
      <c r="R255" s="368">
        <f t="shared" si="30"/>
        <v>0</v>
      </c>
      <c r="S255" s="42"/>
    </row>
    <row r="256" spans="1:19" ht="18">
      <c r="A256" s="1"/>
      <c r="B256" s="95" t="s">
        <v>264</v>
      </c>
      <c r="C256" s="10"/>
      <c r="D256" s="39" t="s">
        <v>435</v>
      </c>
      <c r="E256" s="30"/>
      <c r="F256" s="29"/>
      <c r="G256" s="29" t="s">
        <v>16</v>
      </c>
      <c r="H256" s="133"/>
      <c r="I256" s="133"/>
      <c r="J256" s="133">
        <f t="shared" si="31"/>
        <v>0</v>
      </c>
      <c r="K256" s="134"/>
      <c r="L256" s="122"/>
      <c r="M256" s="132"/>
      <c r="N256" s="212"/>
      <c r="O256" s="169">
        <v>0</v>
      </c>
      <c r="P256" s="169">
        <v>0</v>
      </c>
      <c r="Q256" s="169">
        <f t="shared" si="29"/>
        <v>0</v>
      </c>
      <c r="R256" s="368">
        <f t="shared" si="30"/>
        <v>0</v>
      </c>
      <c r="S256" s="42"/>
    </row>
    <row r="257" spans="1:19" ht="18">
      <c r="A257" s="1"/>
      <c r="B257" s="95" t="s">
        <v>265</v>
      </c>
      <c r="C257" s="10"/>
      <c r="D257" s="39" t="s">
        <v>433</v>
      </c>
      <c r="E257" s="30"/>
      <c r="F257" s="29"/>
      <c r="G257" s="29" t="s">
        <v>16</v>
      </c>
      <c r="H257" s="133"/>
      <c r="I257" s="133"/>
      <c r="J257" s="133">
        <f t="shared" si="31"/>
        <v>0</v>
      </c>
      <c r="K257" s="134"/>
      <c r="L257" s="122"/>
      <c r="M257" s="132"/>
      <c r="N257" s="212"/>
      <c r="O257" s="169">
        <v>0</v>
      </c>
      <c r="P257" s="169">
        <v>0</v>
      </c>
      <c r="Q257" s="169">
        <f t="shared" si="29"/>
        <v>0</v>
      </c>
      <c r="R257" s="368">
        <f t="shared" si="30"/>
        <v>0</v>
      </c>
      <c r="S257" s="42"/>
    </row>
    <row r="258" spans="1:19" ht="18">
      <c r="A258" s="1"/>
      <c r="B258" s="95" t="s">
        <v>266</v>
      </c>
      <c r="C258" s="10"/>
      <c r="D258" s="39" t="s">
        <v>437</v>
      </c>
      <c r="E258" s="30"/>
      <c r="F258" s="29"/>
      <c r="G258" s="29" t="s">
        <v>16</v>
      </c>
      <c r="H258" s="133"/>
      <c r="I258" s="133"/>
      <c r="J258" s="133">
        <f t="shared" si="31"/>
        <v>0</v>
      </c>
      <c r="K258" s="134"/>
      <c r="L258" s="122"/>
      <c r="M258" s="132"/>
      <c r="N258" s="212"/>
      <c r="O258" s="169">
        <v>0</v>
      </c>
      <c r="P258" s="169">
        <v>0</v>
      </c>
      <c r="Q258" s="169">
        <f t="shared" si="29"/>
        <v>0</v>
      </c>
      <c r="R258" s="368">
        <f t="shared" si="30"/>
        <v>0</v>
      </c>
      <c r="S258" s="42"/>
    </row>
    <row r="259" spans="1:19" ht="18.75" thickBot="1">
      <c r="A259" s="1"/>
      <c r="B259" s="95" t="s">
        <v>470</v>
      </c>
      <c r="C259" s="10"/>
      <c r="D259" s="39" t="s">
        <v>436</v>
      </c>
      <c r="E259" s="39"/>
      <c r="F259" s="29"/>
      <c r="G259" s="29" t="s">
        <v>16</v>
      </c>
      <c r="H259" s="133"/>
      <c r="I259" s="133"/>
      <c r="J259" s="133">
        <f t="shared" si="31"/>
        <v>0</v>
      </c>
      <c r="K259" s="134"/>
      <c r="L259" s="122"/>
      <c r="M259" s="132"/>
      <c r="N259" s="212"/>
      <c r="O259" s="169">
        <v>0</v>
      </c>
      <c r="P259" s="169">
        <v>0</v>
      </c>
      <c r="Q259" s="169">
        <f t="shared" si="29"/>
        <v>0</v>
      </c>
      <c r="R259" s="368">
        <f t="shared" si="30"/>
        <v>0</v>
      </c>
      <c r="S259" s="42"/>
    </row>
    <row r="260" spans="1:19" ht="26.25" thickBot="1">
      <c r="A260" s="1"/>
      <c r="B260" s="52" t="s">
        <v>24</v>
      </c>
      <c r="C260" s="105" t="s">
        <v>33</v>
      </c>
      <c r="D260" s="48"/>
      <c r="E260" s="48"/>
      <c r="F260" s="49" t="s">
        <v>8</v>
      </c>
      <c r="G260" s="48"/>
      <c r="H260" s="142"/>
      <c r="I260" s="142"/>
      <c r="J260" s="142"/>
      <c r="K260" s="148">
        <f>K245+K242+K229+K223+K196+K183+K176+K169+K164+K105+K99</f>
        <v>0</v>
      </c>
      <c r="L260" s="122"/>
      <c r="M260" s="148">
        <f>M245+M242+M229+M223+M196+M183+M176+M169+M164+M105+M99</f>
        <v>0</v>
      </c>
      <c r="N260" s="216"/>
      <c r="O260" s="369"/>
      <c r="P260" s="370"/>
      <c r="Q260" s="370"/>
      <c r="R260" s="370"/>
      <c r="S260" s="376">
        <f>S245+S242+S229+S223+S196+S183+S176+S169+S164+S105+S99</f>
        <v>0</v>
      </c>
    </row>
    <row r="261" spans="1:19" ht="18.75" thickBot="1">
      <c r="A261" s="6"/>
      <c r="B261" s="14"/>
      <c r="C261" s="5"/>
      <c r="D261" s="14"/>
      <c r="E261" s="14"/>
      <c r="F261" s="14"/>
      <c r="G261" s="14"/>
      <c r="H261" s="147"/>
      <c r="I261" s="147"/>
      <c r="J261" s="147"/>
      <c r="K261" s="149"/>
      <c r="L261" s="122"/>
      <c r="N261" s="213"/>
      <c r="O261" s="24"/>
      <c r="P261" s="24"/>
      <c r="Q261" s="24"/>
      <c r="R261" s="24"/>
      <c r="S261" s="24"/>
    </row>
    <row r="262" spans="1:19" ht="18.75" thickBot="1">
      <c r="A262" s="1"/>
      <c r="B262" s="83" t="s">
        <v>34</v>
      </c>
      <c r="C262" s="86" t="s">
        <v>136</v>
      </c>
      <c r="D262" s="50"/>
      <c r="E262" s="50"/>
      <c r="F262" s="84"/>
      <c r="G262" s="51"/>
      <c r="H262" s="146"/>
      <c r="I262" s="146"/>
      <c r="J262" s="146"/>
      <c r="K262" s="146"/>
      <c r="L262" s="125"/>
      <c r="M262" s="126"/>
      <c r="N262" s="212"/>
      <c r="O262" s="362"/>
      <c r="P262" s="363"/>
      <c r="Q262" s="363"/>
      <c r="R262" s="363"/>
      <c r="S262" s="364"/>
    </row>
    <row r="263" spans="1:19" ht="18">
      <c r="A263" s="1"/>
      <c r="B263" s="4"/>
      <c r="C263" s="5"/>
      <c r="D263" s="14"/>
      <c r="E263" s="14"/>
      <c r="F263" s="4"/>
      <c r="G263" s="14"/>
      <c r="H263" s="147"/>
      <c r="I263" s="147"/>
      <c r="J263" s="147"/>
      <c r="K263" s="147"/>
      <c r="L263" s="122"/>
      <c r="N263" s="213"/>
      <c r="O263" s="24"/>
      <c r="P263" s="24"/>
      <c r="Q263" s="24"/>
      <c r="R263" s="24"/>
      <c r="S263" s="24"/>
    </row>
    <row r="264" spans="1:19" ht="18">
      <c r="A264" s="1"/>
      <c r="B264" s="119" t="s">
        <v>37</v>
      </c>
      <c r="C264" s="239" t="s">
        <v>438</v>
      </c>
      <c r="D264" s="91"/>
      <c r="E264" s="91"/>
      <c r="F264" s="92"/>
      <c r="G264" s="92"/>
      <c r="H264" s="127"/>
      <c r="I264" s="127"/>
      <c r="J264" s="127"/>
      <c r="K264" s="128">
        <f>SUM(J265:J265)</f>
        <v>0</v>
      </c>
      <c r="L264" s="122"/>
      <c r="M264" s="129">
        <f>SUM(M265:M265)</f>
        <v>0</v>
      </c>
      <c r="N264" s="215"/>
      <c r="O264" s="365"/>
      <c r="P264" s="366"/>
      <c r="Q264" s="366"/>
      <c r="R264" s="366"/>
      <c r="S264" s="367">
        <f>SUM(R265)</f>
        <v>0</v>
      </c>
    </row>
    <row r="265" spans="1:19" ht="18">
      <c r="A265" s="1"/>
      <c r="B265" s="185" t="s">
        <v>26</v>
      </c>
      <c r="C265" s="13"/>
      <c r="D265" s="74" t="s">
        <v>298</v>
      </c>
      <c r="E265" s="58"/>
      <c r="F265" s="31"/>
      <c r="G265" s="31" t="s">
        <v>16</v>
      </c>
      <c r="H265" s="130"/>
      <c r="I265" s="130"/>
      <c r="J265" s="130">
        <f>SUM(H265*I265)</f>
        <v>0</v>
      </c>
      <c r="K265" s="133"/>
      <c r="L265" s="122"/>
      <c r="M265" s="132"/>
      <c r="N265" s="212"/>
      <c r="O265" s="169">
        <v>0</v>
      </c>
      <c r="P265" s="169">
        <v>0</v>
      </c>
      <c r="Q265" s="169">
        <f>+O265+P265</f>
        <v>0</v>
      </c>
      <c r="R265" s="368">
        <f>P265*J265</f>
        <v>0</v>
      </c>
      <c r="S265" s="368"/>
    </row>
    <row r="266" spans="1:19" ht="18">
      <c r="A266" s="1"/>
      <c r="B266" s="119" t="s">
        <v>38</v>
      </c>
      <c r="C266" s="239" t="s">
        <v>35</v>
      </c>
      <c r="D266" s="91"/>
      <c r="E266" s="91"/>
      <c r="F266" s="92"/>
      <c r="G266" s="92"/>
      <c r="H266" s="127"/>
      <c r="I266" s="127"/>
      <c r="J266" s="127"/>
      <c r="K266" s="150">
        <f>SUM(J267:J269)</f>
        <v>0</v>
      </c>
      <c r="L266" s="122"/>
      <c r="M266" s="129">
        <f>SUM(M267:M269)</f>
        <v>0</v>
      </c>
      <c r="N266" s="215"/>
      <c r="O266" s="365"/>
      <c r="P266" s="366"/>
      <c r="Q266" s="366"/>
      <c r="R266" s="366"/>
      <c r="S266" s="367">
        <f>SUM(R267:R269)</f>
        <v>0</v>
      </c>
    </row>
    <row r="267" spans="1:19" ht="18">
      <c r="A267" s="1"/>
      <c r="B267" s="185" t="s">
        <v>99</v>
      </c>
      <c r="C267" s="13"/>
      <c r="D267" s="46" t="s">
        <v>439</v>
      </c>
      <c r="E267" s="44"/>
      <c r="F267" s="29"/>
      <c r="G267" s="38" t="s">
        <v>11</v>
      </c>
      <c r="H267" s="133"/>
      <c r="I267" s="133"/>
      <c r="J267" s="133">
        <f>SUM(H267*I267)</f>
        <v>0</v>
      </c>
      <c r="K267" s="134"/>
      <c r="L267" s="122"/>
      <c r="M267" s="132"/>
      <c r="N267" s="212"/>
      <c r="O267" s="169">
        <v>0</v>
      </c>
      <c r="P267" s="169">
        <v>0</v>
      </c>
      <c r="Q267" s="169">
        <f>+O267+P267</f>
        <v>0</v>
      </c>
      <c r="R267" s="368">
        <f>P267*J267</f>
        <v>0</v>
      </c>
      <c r="S267" s="158"/>
    </row>
    <row r="268" spans="1:19" ht="18">
      <c r="A268" s="1"/>
      <c r="B268" s="185" t="s">
        <v>39</v>
      </c>
      <c r="C268" s="13"/>
      <c r="D268" s="46" t="s">
        <v>440</v>
      </c>
      <c r="E268" s="44"/>
      <c r="F268" s="29"/>
      <c r="G268" s="31" t="s">
        <v>16</v>
      </c>
      <c r="H268" s="133"/>
      <c r="I268" s="133"/>
      <c r="J268" s="133">
        <f>SUM(H268*I268)</f>
        <v>0</v>
      </c>
      <c r="K268" s="134"/>
      <c r="L268" s="122"/>
      <c r="M268" s="132"/>
      <c r="N268" s="212"/>
      <c r="O268" s="169">
        <v>0</v>
      </c>
      <c r="P268" s="169">
        <v>0</v>
      </c>
      <c r="Q268" s="169">
        <f>+O268+P268</f>
        <v>0</v>
      </c>
      <c r="R268" s="368">
        <f>P268*J268</f>
        <v>0</v>
      </c>
      <c r="S268" s="158"/>
    </row>
    <row r="269" spans="1:19" ht="18.75" thickBot="1">
      <c r="A269" s="1"/>
      <c r="B269" s="185" t="s">
        <v>100</v>
      </c>
      <c r="C269" s="13"/>
      <c r="D269" s="46" t="s">
        <v>441</v>
      </c>
      <c r="E269" s="44"/>
      <c r="F269" s="29"/>
      <c r="G269" s="38" t="s">
        <v>16</v>
      </c>
      <c r="H269" s="133"/>
      <c r="I269" s="133"/>
      <c r="J269" s="133">
        <f>SUM(H269*I269)</f>
        <v>0</v>
      </c>
      <c r="K269" s="134"/>
      <c r="L269" s="122"/>
      <c r="M269" s="132"/>
      <c r="N269" s="212"/>
      <c r="O269" s="169">
        <v>0</v>
      </c>
      <c r="P269" s="169">
        <v>0</v>
      </c>
      <c r="Q269" s="169">
        <f>+O269+P269</f>
        <v>0</v>
      </c>
      <c r="R269" s="368">
        <f>P269*J269</f>
        <v>0</v>
      </c>
      <c r="S269" s="368"/>
    </row>
    <row r="270" spans="1:19" ht="18.75" thickBot="1">
      <c r="A270" s="1"/>
      <c r="B270" s="52" t="s">
        <v>34</v>
      </c>
      <c r="C270" s="47" t="s">
        <v>36</v>
      </c>
      <c r="D270" s="48"/>
      <c r="E270" s="48"/>
      <c r="F270" s="49" t="s">
        <v>8</v>
      </c>
      <c r="G270" s="48"/>
      <c r="H270" s="142"/>
      <c r="I270" s="142"/>
      <c r="J270" s="142"/>
      <c r="K270" s="144">
        <f>K266+K264</f>
        <v>0</v>
      </c>
      <c r="L270" s="122"/>
      <c r="M270" s="144">
        <f>M266+M264</f>
        <v>0</v>
      </c>
      <c r="N270" s="215"/>
      <c r="O270" s="369"/>
      <c r="P270" s="370"/>
      <c r="Q270" s="370"/>
      <c r="R270" s="370"/>
      <c r="S270" s="376">
        <f>S266+S264</f>
        <v>0</v>
      </c>
    </row>
    <row r="271" spans="1:19" ht="18.75" thickBot="1">
      <c r="A271" s="176"/>
      <c r="B271" s="177"/>
      <c r="C271" s="178"/>
      <c r="D271" s="179"/>
      <c r="E271" s="179"/>
      <c r="F271" s="177"/>
      <c r="G271" s="179"/>
      <c r="H271" s="180"/>
      <c r="I271" s="180"/>
      <c r="J271" s="180"/>
      <c r="K271" s="162"/>
      <c r="L271" s="181"/>
      <c r="M271" s="161"/>
      <c r="N271" s="215"/>
      <c r="O271" s="284"/>
      <c r="P271" s="284"/>
      <c r="Q271" s="284"/>
      <c r="R271" s="284"/>
      <c r="S271" s="284"/>
    </row>
    <row r="272" spans="1:19" ht="18.75" thickBot="1">
      <c r="A272" s="176"/>
      <c r="B272" s="83" t="s">
        <v>123</v>
      </c>
      <c r="C272" s="86" t="s">
        <v>124</v>
      </c>
      <c r="D272" s="50"/>
      <c r="E272" s="50"/>
      <c r="F272" s="84"/>
      <c r="G272" s="51"/>
      <c r="H272" s="146"/>
      <c r="I272" s="146"/>
      <c r="J272" s="146"/>
      <c r="K272" s="146"/>
      <c r="L272" s="125"/>
      <c r="M272" s="126"/>
      <c r="N272" s="212"/>
      <c r="O272" s="362"/>
      <c r="P272" s="363"/>
      <c r="Q272" s="363"/>
      <c r="R272" s="363"/>
      <c r="S272" s="364"/>
    </row>
    <row r="273" spans="1:19" ht="18">
      <c r="A273" s="176"/>
      <c r="B273" s="177"/>
      <c r="C273" s="178"/>
      <c r="D273" s="179"/>
      <c r="E273" s="179"/>
      <c r="F273" s="177"/>
      <c r="G273" s="179"/>
      <c r="H273" s="180"/>
      <c r="I273" s="180"/>
      <c r="J273" s="180"/>
      <c r="K273" s="162"/>
      <c r="L273" s="181"/>
      <c r="M273" s="161"/>
      <c r="N273" s="215"/>
      <c r="O273" s="284"/>
      <c r="P273" s="284"/>
      <c r="Q273" s="284"/>
      <c r="R273" s="284"/>
      <c r="S273" s="284"/>
    </row>
    <row r="274" spans="1:19" ht="18">
      <c r="A274" s="1"/>
      <c r="B274" s="89" t="s">
        <v>37</v>
      </c>
      <c r="C274" s="63"/>
      <c r="D274" s="46"/>
      <c r="E274" s="59"/>
      <c r="F274" s="70"/>
      <c r="G274" s="29"/>
      <c r="H274" s="133"/>
      <c r="I274" s="133"/>
      <c r="J274" s="133">
        <f>SUM(H274*I274)</f>
        <v>0</v>
      </c>
      <c r="K274" s="131"/>
      <c r="L274" s="122"/>
      <c r="M274" s="132"/>
      <c r="N274" s="212"/>
      <c r="O274" s="372">
        <v>0</v>
      </c>
      <c r="P274" s="372">
        <v>0</v>
      </c>
      <c r="Q274" s="372">
        <f>+O274+P274</f>
        <v>0</v>
      </c>
      <c r="R274" s="42">
        <f>P274*J274</f>
        <v>0</v>
      </c>
      <c r="S274" s="42"/>
    </row>
    <row r="275" spans="1:19" ht="18">
      <c r="A275" s="1"/>
      <c r="B275" s="89" t="s">
        <v>26</v>
      </c>
      <c r="C275" s="13"/>
      <c r="D275" s="46"/>
      <c r="E275" s="59"/>
      <c r="F275" s="70"/>
      <c r="G275" s="29"/>
      <c r="H275" s="133"/>
      <c r="I275" s="133"/>
      <c r="J275" s="133">
        <f>SUM(H275*I275)</f>
        <v>0</v>
      </c>
      <c r="K275" s="134"/>
      <c r="L275" s="122"/>
      <c r="M275" s="132"/>
      <c r="N275" s="212"/>
      <c r="O275" s="169">
        <v>0</v>
      </c>
      <c r="P275" s="169">
        <v>0</v>
      </c>
      <c r="Q275" s="169">
        <f>+O275+P275</f>
        <v>0</v>
      </c>
      <c r="R275" s="368">
        <f>P275*J275</f>
        <v>0</v>
      </c>
      <c r="S275" s="42"/>
    </row>
    <row r="276" spans="1:19" ht="18">
      <c r="A276" s="1"/>
      <c r="B276" s="89" t="s">
        <v>27</v>
      </c>
      <c r="C276" s="13"/>
      <c r="D276" s="43"/>
      <c r="E276" s="44"/>
      <c r="F276" s="70"/>
      <c r="G276" s="29"/>
      <c r="H276" s="133"/>
      <c r="I276" s="133"/>
      <c r="J276" s="133">
        <f>SUM(H276*I276)</f>
        <v>0</v>
      </c>
      <c r="K276" s="134"/>
      <c r="L276" s="122"/>
      <c r="M276" s="132"/>
      <c r="N276" s="212"/>
      <c r="O276" s="169">
        <v>0</v>
      </c>
      <c r="P276" s="169">
        <v>0</v>
      </c>
      <c r="Q276" s="169">
        <f>+O276+P276</f>
        <v>0</v>
      </c>
      <c r="R276" s="368">
        <f>P276*J276</f>
        <v>0</v>
      </c>
      <c r="S276" s="42"/>
    </row>
    <row r="277" spans="1:19" ht="18.75" thickBot="1">
      <c r="A277" s="1"/>
      <c r="B277" s="106"/>
      <c r="C277" s="13"/>
      <c r="D277" s="71"/>
      <c r="E277" s="72"/>
      <c r="F277" s="8"/>
      <c r="G277" s="8"/>
      <c r="H277" s="134"/>
      <c r="I277" s="134"/>
      <c r="J277" s="134"/>
      <c r="K277" s="134"/>
      <c r="L277" s="122"/>
      <c r="M277" s="141"/>
      <c r="N277" s="212"/>
      <c r="O277" s="170"/>
      <c r="P277" s="170"/>
      <c r="Q277" s="170"/>
      <c r="R277" s="171"/>
      <c r="S277" s="158"/>
    </row>
    <row r="278" spans="1:19" ht="18.75" thickBot="1">
      <c r="A278" s="1"/>
      <c r="B278" s="52" t="s">
        <v>123</v>
      </c>
      <c r="C278" s="47" t="s">
        <v>125</v>
      </c>
      <c r="D278" s="48"/>
      <c r="E278" s="48"/>
      <c r="F278" s="49" t="s">
        <v>8</v>
      </c>
      <c r="G278" s="48"/>
      <c r="H278" s="142"/>
      <c r="I278" s="142"/>
      <c r="J278" s="142"/>
      <c r="K278" s="143">
        <f>SUM(J274:J277)</f>
        <v>0</v>
      </c>
      <c r="L278" s="122"/>
      <c r="M278" s="144">
        <f>SUM(M274:M277)</f>
        <v>0</v>
      </c>
      <c r="N278" s="215"/>
      <c r="O278" s="369"/>
      <c r="P278" s="370"/>
      <c r="Q278" s="370"/>
      <c r="R278" s="370"/>
      <c r="S278" s="376">
        <f>SUM(R274:R277)</f>
        <v>0</v>
      </c>
    </row>
    <row r="279" spans="1:19" ht="18.75" thickBot="1">
      <c r="A279" s="1"/>
      <c r="B279" s="14"/>
      <c r="C279" s="19"/>
      <c r="D279" s="14"/>
      <c r="E279" s="14"/>
      <c r="F279" s="4"/>
      <c r="G279" s="14"/>
      <c r="H279" s="147"/>
      <c r="I279" s="147"/>
      <c r="J279" s="147"/>
      <c r="K279" s="149"/>
      <c r="L279" s="122"/>
      <c r="M279" s="151"/>
      <c r="N279" s="212"/>
    </row>
    <row r="280" spans="1:19" ht="18.75" thickBot="1">
      <c r="A280" s="1"/>
      <c r="B280" s="78" t="s">
        <v>40</v>
      </c>
      <c r="C280" s="79" t="s">
        <v>127</v>
      </c>
      <c r="D280" s="80"/>
      <c r="E280" s="80"/>
      <c r="F280" s="81">
        <v>1</v>
      </c>
      <c r="G280" s="82"/>
      <c r="H280" s="152"/>
      <c r="I280" s="152"/>
      <c r="J280" s="152"/>
      <c r="K280" s="153">
        <f>SUM(K95+K260+K270+K278)</f>
        <v>0</v>
      </c>
      <c r="L280" s="122"/>
      <c r="M280" s="154">
        <f>SUM(M95+M260+M270+M278)</f>
        <v>0</v>
      </c>
      <c r="N280" s="217"/>
      <c r="O280" s="373" t="s">
        <v>483</v>
      </c>
      <c r="P280" s="374"/>
      <c r="Q280" s="374"/>
      <c r="R280" s="374"/>
      <c r="S280" s="375">
        <f>S278+S270+S260+S95</f>
        <v>0</v>
      </c>
    </row>
    <row r="281" spans="1:19" ht="18">
      <c r="A281" s="1"/>
      <c r="B281" s="20"/>
      <c r="C281" s="21"/>
      <c r="D281" s="22"/>
      <c r="E281" s="22"/>
      <c r="F281" s="23"/>
      <c r="G281" s="20"/>
      <c r="H281" s="155"/>
      <c r="I281" s="155"/>
      <c r="J281" s="155"/>
      <c r="K281" s="155"/>
      <c r="L281" s="122"/>
    </row>
    <row r="282" spans="1:19" ht="18">
      <c r="A282" s="1"/>
      <c r="B282" s="190"/>
      <c r="C282" s="191"/>
      <c r="D282" s="192"/>
      <c r="E282" s="192"/>
      <c r="F282" s="193"/>
      <c r="G282" s="194"/>
      <c r="H282" s="195"/>
      <c r="I282" s="195"/>
      <c r="J282" s="196" t="s">
        <v>122</v>
      </c>
      <c r="K282" s="197">
        <f>+K280*0.22</f>
        <v>0</v>
      </c>
      <c r="L282" s="122"/>
    </row>
    <row r="283" spans="1:19" ht="18.75" thickBot="1">
      <c r="A283" s="1"/>
      <c r="B283" s="20"/>
      <c r="C283" s="21"/>
      <c r="D283" s="22"/>
      <c r="E283" s="22"/>
      <c r="F283" s="23"/>
      <c r="G283" s="20"/>
      <c r="H283" s="155"/>
      <c r="I283" s="155"/>
      <c r="J283" s="174"/>
      <c r="K283" s="155"/>
      <c r="L283" s="122"/>
    </row>
    <row r="284" spans="1:19" ht="18.75" thickBot="1">
      <c r="A284" s="1"/>
      <c r="B284" s="198" t="s">
        <v>146</v>
      </c>
      <c r="C284" s="199" t="s">
        <v>147</v>
      </c>
      <c r="D284" s="200"/>
      <c r="E284" s="200"/>
      <c r="F284" s="201"/>
      <c r="G284" s="202"/>
      <c r="H284" s="203"/>
      <c r="I284" s="203"/>
      <c r="J284" s="204"/>
      <c r="K284" s="205">
        <f>+K280+K282</f>
        <v>0</v>
      </c>
      <c r="L284" s="122"/>
    </row>
    <row r="285" spans="1:19" ht="18">
      <c r="A285" s="1"/>
      <c r="B285" s="20"/>
      <c r="C285" s="21"/>
      <c r="D285" s="22"/>
      <c r="E285" s="22"/>
      <c r="F285" s="23"/>
      <c r="G285" s="20"/>
      <c r="H285" s="155"/>
      <c r="I285" s="155"/>
      <c r="J285" s="155"/>
      <c r="K285" s="155"/>
      <c r="L285" s="122"/>
    </row>
    <row r="286" spans="1:19" ht="18">
      <c r="A286" s="1"/>
      <c r="B286" s="20"/>
      <c r="C286" s="21"/>
      <c r="D286" s="22"/>
      <c r="E286" s="22"/>
      <c r="F286" s="23"/>
      <c r="G286" s="20"/>
      <c r="H286" s="155"/>
      <c r="I286" s="155"/>
      <c r="J286" s="155"/>
      <c r="K286" s="155"/>
      <c r="L286" s="122"/>
    </row>
    <row r="287" spans="1:19" ht="18">
      <c r="A287" s="15"/>
      <c r="B287" s="20" t="s">
        <v>128</v>
      </c>
      <c r="C287" s="186" t="s">
        <v>141</v>
      </c>
      <c r="D287" s="22"/>
      <c r="E287" s="22"/>
      <c r="F287" s="23"/>
      <c r="G287" s="20"/>
      <c r="H287" s="155"/>
      <c r="I287" s="155"/>
      <c r="J287" s="155"/>
      <c r="K287" s="155"/>
      <c r="L287" s="122"/>
    </row>
    <row r="288" spans="1:19" ht="18">
      <c r="A288" s="1"/>
      <c r="B288" s="155"/>
      <c r="C288" s="187" t="s">
        <v>142</v>
      </c>
      <c r="D288" s="16"/>
      <c r="F288" s="122"/>
      <c r="G288" s="121"/>
      <c r="H288" s="159"/>
    </row>
    <row r="289" spans="1:8" ht="18">
      <c r="A289" s="6"/>
      <c r="B289" s="147"/>
      <c r="C289" s="188" t="s">
        <v>143</v>
      </c>
      <c r="D289" s="147"/>
      <c r="E289" s="149"/>
      <c r="F289" s="122"/>
      <c r="G289" s="121"/>
      <c r="H289" s="159"/>
    </row>
    <row r="290" spans="1:8" ht="18">
      <c r="A290" s="6"/>
      <c r="B290" s="147"/>
      <c r="C290" s="147"/>
      <c r="D290" s="147"/>
      <c r="E290" s="147"/>
      <c r="F290" s="122"/>
      <c r="G290" s="121"/>
      <c r="H290" s="159"/>
    </row>
    <row r="291" spans="1:8">
      <c r="A291" s="6"/>
      <c r="B291" s="147"/>
      <c r="C291" s="147"/>
      <c r="D291" s="147"/>
      <c r="E291" s="147"/>
      <c r="F291" s="147"/>
      <c r="G291" s="121"/>
      <c r="H291" s="159"/>
    </row>
    <row r="292" spans="1:8">
      <c r="B292" s="156"/>
      <c r="C292" s="156"/>
      <c r="D292" s="156"/>
      <c r="E292" s="156"/>
      <c r="F292" s="156"/>
      <c r="G292" s="121"/>
      <c r="H292" s="159"/>
    </row>
    <row r="293" spans="1:8">
      <c r="A293" s="27"/>
      <c r="B293" s="147"/>
      <c r="C293" s="147"/>
      <c r="D293" s="147"/>
      <c r="E293" s="147"/>
      <c r="F293" s="147"/>
      <c r="G293" s="121"/>
      <c r="H293" s="159"/>
    </row>
    <row r="294" spans="1:8">
      <c r="B294" s="145"/>
      <c r="C294" s="145"/>
      <c r="D294" s="145"/>
      <c r="E294" s="145"/>
      <c r="F294" s="145"/>
      <c r="G294" s="121"/>
      <c r="H294" s="159"/>
    </row>
    <row r="295" spans="1:8">
      <c r="B295" s="145"/>
      <c r="C295" s="145"/>
      <c r="D295" s="145"/>
      <c r="E295" s="145"/>
      <c r="F295" s="145"/>
      <c r="G295" s="121"/>
      <c r="H295" s="159"/>
    </row>
    <row r="296" spans="1:8">
      <c r="B296" s="145"/>
      <c r="C296" s="145"/>
      <c r="D296" s="145"/>
      <c r="E296" s="145"/>
      <c r="F296" s="145"/>
      <c r="G296" s="121"/>
      <c r="H296" s="159"/>
    </row>
    <row r="297" spans="1:8">
      <c r="C297" s="16"/>
      <c r="F297" s="17"/>
    </row>
    <row r="298" spans="1:8">
      <c r="F298" s="17"/>
    </row>
    <row r="299" spans="1:8">
      <c r="C299" s="16"/>
      <c r="F299" s="17"/>
    </row>
  </sheetData>
  <mergeCells count="15">
    <mergeCell ref="D107:F107"/>
    <mergeCell ref="Q3:S3"/>
    <mergeCell ref="H25:H27"/>
    <mergeCell ref="I25:I27"/>
    <mergeCell ref="J25:J27"/>
    <mergeCell ref="K25:K27"/>
    <mergeCell ref="M25:M27"/>
    <mergeCell ref="D106:F106"/>
    <mergeCell ref="E3:G3"/>
    <mergeCell ref="B25:B27"/>
    <mergeCell ref="C25:C27"/>
    <mergeCell ref="D25:D27"/>
    <mergeCell ref="E25:E27"/>
    <mergeCell ref="F25:F27"/>
    <mergeCell ref="G25:G27"/>
  </mergeCells>
  <printOptions horizontalCentered="1"/>
  <pageMargins left="0.19685039370078741" right="0.19685039370078741" top="0.39370078740157483" bottom="0.39370078740157483" header="0" footer="0"/>
  <pageSetup paperSize="8"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PRESUPUESTO ESTIMATIVO </vt:lpstr>
      <vt:lpstr>RESUMEN DE LA OFERTA</vt:lpstr>
      <vt:lpstr>PLANILLA MEDICIÓN AVANCE OBRA</vt:lpstr>
      <vt:lpstr>'PLANILLA MEDICIÓN AVANCE OBRA'!Área_de_impresión</vt:lpstr>
      <vt:lpstr>'PRESUPUESTO ESTIMATIVO '!Área_de_impresión</vt:lpstr>
      <vt:lpstr>'PLANILLA MEDICIÓN AVANCE OBRA'!Títulos_a_imprimir</vt:lpstr>
      <vt:lpstr>'PRESUPUESTO ESTIMATIVO '!Títulos_a_imprimir</vt:lpstr>
    </vt:vector>
  </TitlesOfParts>
  <Company>MVOTMA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fapolito</dc:creator>
  <cp:lastModifiedBy>Usuario</cp:lastModifiedBy>
  <cp:lastPrinted>2018-05-28T14:27:59Z</cp:lastPrinted>
  <dcterms:created xsi:type="dcterms:W3CDTF">2006-10-03T17:00:54Z</dcterms:created>
  <dcterms:modified xsi:type="dcterms:W3CDTF">2018-06-15T19:47:14Z</dcterms:modified>
</cp:coreProperties>
</file>