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5440" windowHeight="15990"/>
  </bookViews>
  <sheets>
    <sheet name="ANEXO III RUBRADO" sheetId="9" r:id="rId1"/>
    <sheet name="ANEXO VII CRONOGRAMA DE OBRA" sheetId="11" r:id="rId2"/>
  </sheets>
  <definedNames>
    <definedName name="_xlnm.Print_Area" localSheetId="0">'ANEXO III RUBRADO'!$E$1:$M$546</definedName>
    <definedName name="_xlnm.Print_Area" localSheetId="1">'ANEXO VII CRONOGRAMA DE OBRA'!$E$1:$AA$557</definedName>
  </definedNames>
  <calcPr calcId="145621"/>
</workbook>
</file>

<file path=xl/calcChain.xml><?xml version="1.0" encoding="utf-8"?>
<calcChain xmlns="http://schemas.openxmlformats.org/spreadsheetml/2006/main">
  <c r="N24" i="11" l="1"/>
  <c r="N23" i="11"/>
  <c r="AA429" i="11"/>
  <c r="J429" i="11"/>
  <c r="V429" i="11" s="1"/>
  <c r="AA428" i="11"/>
  <c r="J428" i="11"/>
  <c r="V428" i="11" s="1"/>
  <c r="J110" i="11"/>
  <c r="J111" i="9"/>
  <c r="L429" i="11" l="1"/>
  <c r="X429" i="11"/>
  <c r="N429" i="11"/>
  <c r="P429" i="11"/>
  <c r="R429" i="11"/>
  <c r="T429" i="11"/>
  <c r="X428" i="11"/>
  <c r="N428" i="11"/>
  <c r="P428" i="11"/>
  <c r="R428" i="11"/>
  <c r="T428" i="11"/>
  <c r="I499" i="9"/>
  <c r="J499" i="9" s="1"/>
  <c r="L499" i="9" s="1"/>
  <c r="I497" i="9"/>
  <c r="J497" i="9" s="1"/>
  <c r="L497" i="9" s="1"/>
  <c r="I496" i="9"/>
  <c r="J496" i="9" s="1"/>
  <c r="L496" i="9" s="1"/>
  <c r="Z429" i="11" l="1"/>
  <c r="Z428" i="11"/>
  <c r="AA288" i="11"/>
  <c r="J288" i="11"/>
  <c r="V288" i="11" s="1"/>
  <c r="AA79" i="11"/>
  <c r="J79" i="11"/>
  <c r="L79" i="11" s="1"/>
  <c r="J52" i="11"/>
  <c r="N52" i="11" s="1"/>
  <c r="AA52" i="11"/>
  <c r="AA51" i="11"/>
  <c r="J51" i="11"/>
  <c r="V51" i="11" s="1"/>
  <c r="M532" i="9"/>
  <c r="J440" i="9"/>
  <c r="J289" i="9"/>
  <c r="L289" i="9" s="1"/>
  <c r="X288" i="11" l="1"/>
  <c r="L288" i="11"/>
  <c r="N288" i="11"/>
  <c r="P288" i="11"/>
  <c r="R288" i="11"/>
  <c r="T288" i="11"/>
  <c r="T79" i="11"/>
  <c r="N79" i="11"/>
  <c r="P79" i="11"/>
  <c r="R79" i="11"/>
  <c r="V79" i="11"/>
  <c r="X79" i="11"/>
  <c r="X52" i="11"/>
  <c r="V52" i="11"/>
  <c r="T52" i="11"/>
  <c r="P52" i="11"/>
  <c r="R52" i="11"/>
  <c r="L51" i="11"/>
  <c r="X51" i="11"/>
  <c r="N51" i="11"/>
  <c r="P51" i="11"/>
  <c r="R51" i="11"/>
  <c r="T51" i="11"/>
  <c r="I507" i="9"/>
  <c r="J507" i="9" s="1"/>
  <c r="L507" i="9" s="1"/>
  <c r="Z79" i="11" l="1"/>
  <c r="Z288" i="11"/>
  <c r="Z52" i="11"/>
  <c r="Z51" i="11"/>
  <c r="J430" i="9"/>
  <c r="L430" i="9" s="1"/>
  <c r="J429" i="9"/>
  <c r="L80" i="9"/>
  <c r="J52" i="9"/>
  <c r="J25" i="9"/>
  <c r="J419" i="9" l="1"/>
  <c r="J418" i="9"/>
  <c r="J417" i="9"/>
  <c r="J414" i="9"/>
  <c r="J411" i="9"/>
  <c r="J408" i="9"/>
  <c r="J405" i="9"/>
  <c r="J400" i="9"/>
  <c r="J401" i="9"/>
  <c r="J402" i="9"/>
  <c r="J399" i="9"/>
  <c r="AA526" i="11"/>
  <c r="AA525" i="11"/>
  <c r="AA524" i="11"/>
  <c r="AA523" i="11"/>
  <c r="AA522" i="11"/>
  <c r="AA521" i="11"/>
  <c r="R521" i="11"/>
  <c r="AA517" i="11"/>
  <c r="R517" i="11"/>
  <c r="AA515" i="11"/>
  <c r="R515" i="11"/>
  <c r="AA513" i="11"/>
  <c r="R513" i="11"/>
  <c r="AA511" i="11"/>
  <c r="R511" i="11"/>
  <c r="AA506" i="11"/>
  <c r="AA505" i="11"/>
  <c r="AA504" i="11"/>
  <c r="AA503" i="11"/>
  <c r="AA502" i="11"/>
  <c r="AA501" i="11"/>
  <c r="AA500" i="11"/>
  <c r="AA499" i="11"/>
  <c r="AA498" i="11"/>
  <c r="AA497" i="11"/>
  <c r="AA496" i="11"/>
  <c r="AA495" i="11"/>
  <c r="AA494" i="11"/>
  <c r="R494" i="11"/>
  <c r="AA490" i="11"/>
  <c r="R490" i="11"/>
  <c r="AA481" i="11"/>
  <c r="AA480" i="11"/>
  <c r="R480" i="11"/>
  <c r="AA474" i="11"/>
  <c r="R474" i="11"/>
  <c r="AA471" i="11"/>
  <c r="AA470" i="11"/>
  <c r="AA469" i="11"/>
  <c r="R469" i="11"/>
  <c r="AA466" i="11"/>
  <c r="AA465" i="11"/>
  <c r="AA464" i="11"/>
  <c r="AA463" i="11"/>
  <c r="R463" i="11"/>
  <c r="AA460" i="11"/>
  <c r="AA459" i="11"/>
  <c r="AA458" i="11"/>
  <c r="AA457" i="11"/>
  <c r="AA456" i="11"/>
  <c r="AA448" i="11"/>
  <c r="AA449" i="11"/>
  <c r="AA450" i="11"/>
  <c r="AA451" i="11"/>
  <c r="AA452" i="11"/>
  <c r="AA453" i="11"/>
  <c r="AA447" i="11"/>
  <c r="AA435" i="11"/>
  <c r="AA436" i="11"/>
  <c r="AA437" i="11"/>
  <c r="AA438" i="11"/>
  <c r="AA439" i="11"/>
  <c r="AA440" i="11"/>
  <c r="AA441" i="11"/>
  <c r="AA442" i="11"/>
  <c r="AA434" i="11"/>
  <c r="AA433" i="11"/>
  <c r="AA430" i="11"/>
  <c r="AA427" i="11"/>
  <c r="AA424" i="11"/>
  <c r="AA421" i="11"/>
  <c r="AA418" i="11"/>
  <c r="AA417" i="11"/>
  <c r="AA416" i="11"/>
  <c r="AA413" i="11"/>
  <c r="AA410" i="11"/>
  <c r="AA407" i="11"/>
  <c r="X407" i="11"/>
  <c r="V407" i="11"/>
  <c r="T407" i="11"/>
  <c r="R407" i="11"/>
  <c r="P407" i="11"/>
  <c r="N407" i="11"/>
  <c r="AA404" i="11"/>
  <c r="X404" i="11"/>
  <c r="V404" i="11"/>
  <c r="T404" i="11"/>
  <c r="R404" i="11"/>
  <c r="P404" i="11"/>
  <c r="N404" i="11"/>
  <c r="N399" i="11"/>
  <c r="P399" i="11"/>
  <c r="R399" i="11"/>
  <c r="T399" i="11"/>
  <c r="V399" i="11"/>
  <c r="X399" i="11"/>
  <c r="AA399" i="11"/>
  <c r="AA400" i="11"/>
  <c r="AA401" i="11"/>
  <c r="AA398" i="11"/>
  <c r="X398" i="11"/>
  <c r="V398" i="11"/>
  <c r="T398" i="11"/>
  <c r="R398" i="11"/>
  <c r="P398" i="11"/>
  <c r="N398" i="11"/>
  <c r="AA395" i="11"/>
  <c r="AA392" i="11"/>
  <c r="AA391" i="11"/>
  <c r="AA381" i="11"/>
  <c r="AA382" i="11"/>
  <c r="AA383" i="11"/>
  <c r="AA384" i="11"/>
  <c r="AA385" i="11"/>
  <c r="AA380" i="11"/>
  <c r="AA379" i="11"/>
  <c r="AA378" i="11"/>
  <c r="AA369" i="11"/>
  <c r="AA368" i="11"/>
  <c r="AA367" i="11"/>
  <c r="AA358" i="11"/>
  <c r="AA359" i="11"/>
  <c r="AA360" i="11"/>
  <c r="AA361" i="11"/>
  <c r="AA362" i="11"/>
  <c r="AA357" i="11"/>
  <c r="AA356" i="11"/>
  <c r="AA355" i="11"/>
  <c r="AA352" i="11"/>
  <c r="AA351" i="11"/>
  <c r="AA350" i="11"/>
  <c r="AA349" i="11"/>
  <c r="AA348" i="11"/>
  <c r="AA345" i="11"/>
  <c r="AA344" i="11"/>
  <c r="AA343" i="11"/>
  <c r="AA342" i="11"/>
  <c r="AA338" i="11"/>
  <c r="AA339" i="11"/>
  <c r="AA337" i="11"/>
  <c r="AA336" i="11"/>
  <c r="AA335" i="11"/>
  <c r="AA330" i="11"/>
  <c r="AA329" i="11"/>
  <c r="AA328" i="11"/>
  <c r="AA324" i="11"/>
  <c r="AA325" i="11"/>
  <c r="AA323" i="11"/>
  <c r="AA320" i="11"/>
  <c r="AA317" i="11"/>
  <c r="AA316" i="11"/>
  <c r="AA315" i="11"/>
  <c r="AA312" i="11"/>
  <c r="AA311" i="11"/>
  <c r="AA305" i="11"/>
  <c r="AA304" i="11"/>
  <c r="AA303" i="11"/>
  <c r="AA299" i="11"/>
  <c r="AA298" i="11"/>
  <c r="AA294" i="11"/>
  <c r="AA293" i="11"/>
  <c r="AA286" i="11"/>
  <c r="AA287" i="11"/>
  <c r="AA289" i="11"/>
  <c r="AA285" i="11"/>
  <c r="AA284" i="11"/>
  <c r="AA275" i="11"/>
  <c r="AA276" i="11"/>
  <c r="AA277" i="11"/>
  <c r="AA278" i="11"/>
  <c r="AA279" i="11"/>
  <c r="AA280" i="11"/>
  <c r="AA274" i="11"/>
  <c r="AA273" i="11"/>
  <c r="AA272" i="11"/>
  <c r="AA268" i="11"/>
  <c r="AA267" i="11"/>
  <c r="AA266" i="11"/>
  <c r="AA261" i="11"/>
  <c r="AA262" i="11"/>
  <c r="AA263" i="11"/>
  <c r="AA257" i="11"/>
  <c r="AA258" i="11"/>
  <c r="AA256" i="11"/>
  <c r="AA255" i="11"/>
  <c r="AA254" i="11"/>
  <c r="AA249" i="11"/>
  <c r="AA248" i="11"/>
  <c r="AA247" i="11"/>
  <c r="AA241" i="11"/>
  <c r="AA242" i="11"/>
  <c r="AA243" i="11"/>
  <c r="AA244" i="11"/>
  <c r="AA240" i="11"/>
  <c r="AA239" i="11"/>
  <c r="AA234" i="11"/>
  <c r="AA233" i="11"/>
  <c r="AA230" i="11"/>
  <c r="AA217" i="11"/>
  <c r="AA218" i="11"/>
  <c r="AA219" i="11"/>
  <c r="AA220" i="11"/>
  <c r="AA221" i="11"/>
  <c r="AA222" i="11"/>
  <c r="AA223" i="11"/>
  <c r="AA224" i="11"/>
  <c r="AA225" i="11"/>
  <c r="AA226" i="11"/>
  <c r="AA227" i="11"/>
  <c r="AA216" i="11"/>
  <c r="AA215" i="11"/>
  <c r="AA214" i="11"/>
  <c r="AA213" i="11"/>
  <c r="AA212" i="11"/>
  <c r="AA211" i="11"/>
  <c r="AA210" i="11"/>
  <c r="AA195" i="11"/>
  <c r="AA196" i="11"/>
  <c r="AA197" i="11"/>
  <c r="AA198" i="11"/>
  <c r="AA199" i="11"/>
  <c r="AA200" i="11"/>
  <c r="AA201" i="11"/>
  <c r="AA202" i="11"/>
  <c r="AA203" i="11"/>
  <c r="AA204" i="11"/>
  <c r="AA205" i="11"/>
  <c r="AA194" i="11"/>
  <c r="AA190" i="11"/>
  <c r="AA187" i="11"/>
  <c r="AA186" i="11"/>
  <c r="AA183" i="11"/>
  <c r="AA176" i="11"/>
  <c r="AA177" i="11"/>
  <c r="AA178" i="11"/>
  <c r="J177" i="11"/>
  <c r="T177" i="11" s="1"/>
  <c r="J178" i="11"/>
  <c r="P178" i="11" s="1"/>
  <c r="AA175" i="11"/>
  <c r="AA172" i="11"/>
  <c r="AA171" i="11"/>
  <c r="AA163" i="11"/>
  <c r="AA164" i="11"/>
  <c r="AA165" i="11"/>
  <c r="AA166" i="11"/>
  <c r="AA167" i="11"/>
  <c r="AA168" i="11"/>
  <c r="AA162" i="11"/>
  <c r="AA158" i="11"/>
  <c r="AA159" i="11"/>
  <c r="AA157" i="11"/>
  <c r="AA153" i="11"/>
  <c r="AA152" i="11"/>
  <c r="AA143" i="11"/>
  <c r="AA144" i="11"/>
  <c r="AA145" i="11"/>
  <c r="AA146" i="11"/>
  <c r="AA147" i="11"/>
  <c r="AA142" i="11"/>
  <c r="AA132" i="11"/>
  <c r="AA133" i="11"/>
  <c r="AA134" i="11"/>
  <c r="AA135" i="11"/>
  <c r="AA136" i="11"/>
  <c r="AA137" i="11"/>
  <c r="AA138" i="11"/>
  <c r="AA131" i="11"/>
  <c r="AA127" i="11"/>
  <c r="AA115" i="11"/>
  <c r="AA116" i="11"/>
  <c r="AA117" i="11"/>
  <c r="AA118" i="11"/>
  <c r="AA119" i="11"/>
  <c r="AA120" i="11"/>
  <c r="AA121" i="11"/>
  <c r="AA122" i="11"/>
  <c r="AA123" i="11"/>
  <c r="AA124" i="11"/>
  <c r="AA114" i="11"/>
  <c r="AA11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109" i="11"/>
  <c r="N110" i="11"/>
  <c r="P110" i="11"/>
  <c r="R110" i="11"/>
  <c r="T110" i="11"/>
  <c r="V110" i="11"/>
  <c r="X110" i="11"/>
  <c r="AA110" i="11"/>
  <c r="AA93" i="11"/>
  <c r="AA88" i="11"/>
  <c r="AA84" i="11"/>
  <c r="AA78" i="11"/>
  <c r="AA80" i="11"/>
  <c r="AA77" i="11"/>
  <c r="AA76" i="11"/>
  <c r="AA75" i="11"/>
  <c r="AA74" i="11"/>
  <c r="AA73" i="11"/>
  <c r="AA72" i="11"/>
  <c r="AA71" i="11"/>
  <c r="AA70" i="11"/>
  <c r="AA69" i="11"/>
  <c r="AA66" i="11"/>
  <c r="AA65" i="11"/>
  <c r="AA64" i="11"/>
  <c r="AA59" i="11"/>
  <c r="AA58" i="11"/>
  <c r="AA57" i="11"/>
  <c r="AA56" i="11"/>
  <c r="AA44" i="11"/>
  <c r="AA45" i="11"/>
  <c r="AA46" i="11"/>
  <c r="AA47" i="11"/>
  <c r="AA48" i="11"/>
  <c r="AA49" i="11"/>
  <c r="AA50" i="11"/>
  <c r="AA43" i="11"/>
  <c r="AA36" i="11"/>
  <c r="AA37" i="11"/>
  <c r="AA38" i="11"/>
  <c r="AA39" i="11"/>
  <c r="AA35" i="11"/>
  <c r="AA31" i="11"/>
  <c r="AA24" i="11"/>
  <c r="AA25" i="11"/>
  <c r="AA26" i="11"/>
  <c r="AA27" i="11"/>
  <c r="AA23" i="11"/>
  <c r="J526" i="11"/>
  <c r="P526" i="11" s="1"/>
  <c r="J525" i="11"/>
  <c r="T525" i="11" s="1"/>
  <c r="J524" i="11"/>
  <c r="X524" i="11" s="1"/>
  <c r="J523" i="11"/>
  <c r="R524" i="11" s="1"/>
  <c r="J522" i="11"/>
  <c r="P522" i="11" s="1"/>
  <c r="J521" i="11"/>
  <c r="X521" i="11" s="1"/>
  <c r="J517" i="11"/>
  <c r="J515" i="11"/>
  <c r="J513" i="11"/>
  <c r="J511" i="11"/>
  <c r="J506" i="11"/>
  <c r="J505" i="11"/>
  <c r="J504" i="11"/>
  <c r="J503" i="11"/>
  <c r="V503" i="11" s="1"/>
  <c r="J502" i="11"/>
  <c r="T502" i="11" s="1"/>
  <c r="J501" i="11"/>
  <c r="R502" i="11" s="1"/>
  <c r="J500" i="11"/>
  <c r="J499" i="11"/>
  <c r="P499" i="11" s="1"/>
  <c r="J498" i="11"/>
  <c r="J497" i="11"/>
  <c r="J496" i="11"/>
  <c r="J495" i="11"/>
  <c r="J494" i="11"/>
  <c r="N494" i="11" s="1"/>
  <c r="J490" i="11"/>
  <c r="J481" i="11"/>
  <c r="T481" i="11" s="1"/>
  <c r="J480" i="11"/>
  <c r="J474" i="11"/>
  <c r="T474" i="11" s="1"/>
  <c r="J471" i="11"/>
  <c r="X471" i="11" s="1"/>
  <c r="J470" i="11"/>
  <c r="P470" i="11" s="1"/>
  <c r="J469" i="11"/>
  <c r="J466" i="11"/>
  <c r="J465" i="11"/>
  <c r="J464" i="11"/>
  <c r="J463" i="11"/>
  <c r="N463" i="11" s="1"/>
  <c r="J460" i="11"/>
  <c r="V460" i="11" s="1"/>
  <c r="J459" i="11"/>
  <c r="R459" i="11" s="1"/>
  <c r="J458" i="11"/>
  <c r="J457" i="11"/>
  <c r="J456" i="11"/>
  <c r="V456" i="11" s="1"/>
  <c r="I453" i="11"/>
  <c r="J453" i="11" s="1"/>
  <c r="I452" i="11"/>
  <c r="J452" i="11" s="1"/>
  <c r="J451" i="11"/>
  <c r="J450" i="11"/>
  <c r="J449" i="11"/>
  <c r="R450" i="11" s="1"/>
  <c r="J448" i="11"/>
  <c r="J441" i="11"/>
  <c r="P441" i="11" s="1"/>
  <c r="J437" i="11"/>
  <c r="V437" i="11" s="1"/>
  <c r="J430" i="11"/>
  <c r="N430" i="11" s="1"/>
  <c r="J427" i="11"/>
  <c r="X427" i="11" s="1"/>
  <c r="J424" i="11"/>
  <c r="R424" i="11" s="1"/>
  <c r="J421" i="11"/>
  <c r="T421" i="11" s="1"/>
  <c r="J418" i="11"/>
  <c r="P418" i="11" s="1"/>
  <c r="J417" i="11"/>
  <c r="J416" i="11"/>
  <c r="V416" i="11" s="1"/>
  <c r="J413" i="11"/>
  <c r="J410" i="11"/>
  <c r="J401" i="11"/>
  <c r="J400" i="11"/>
  <c r="J395" i="11"/>
  <c r="J392" i="11"/>
  <c r="N392" i="11" s="1"/>
  <c r="J391" i="11"/>
  <c r="T391" i="11" s="1"/>
  <c r="J385" i="11"/>
  <c r="R385" i="11" s="1"/>
  <c r="J384" i="11"/>
  <c r="X384" i="11" s="1"/>
  <c r="J383" i="11"/>
  <c r="T383" i="11" s="1"/>
  <c r="J382" i="11"/>
  <c r="V382" i="11" s="1"/>
  <c r="G381" i="11"/>
  <c r="J381" i="11" s="1"/>
  <c r="N381" i="11" s="1"/>
  <c r="J380" i="11"/>
  <c r="J379" i="11"/>
  <c r="R379" i="11" s="1"/>
  <c r="J378" i="11"/>
  <c r="J369" i="11"/>
  <c r="V369" i="11" s="1"/>
  <c r="J368" i="11"/>
  <c r="J367" i="11"/>
  <c r="J362" i="11"/>
  <c r="J361" i="11"/>
  <c r="P361" i="11" s="1"/>
  <c r="J360" i="11"/>
  <c r="V360" i="11" s="1"/>
  <c r="J359" i="11"/>
  <c r="P359" i="11" s="1"/>
  <c r="J358" i="11"/>
  <c r="N358" i="11" s="1"/>
  <c r="J357" i="11"/>
  <c r="J356" i="11"/>
  <c r="P356" i="11" s="1"/>
  <c r="J355" i="11"/>
  <c r="T355" i="11" s="1"/>
  <c r="J352" i="11"/>
  <c r="P352" i="11" s="1"/>
  <c r="J351" i="11"/>
  <c r="J350" i="11"/>
  <c r="J349" i="11"/>
  <c r="J345" i="11"/>
  <c r="J344" i="11"/>
  <c r="P344" i="11" s="1"/>
  <c r="J343" i="11"/>
  <c r="P343" i="11" s="1"/>
  <c r="J342" i="11"/>
  <c r="R342" i="11" s="1"/>
  <c r="J339" i="11"/>
  <c r="J338" i="11"/>
  <c r="N338" i="11" s="1"/>
  <c r="J337" i="11"/>
  <c r="V337" i="11" s="1"/>
  <c r="J336" i="11"/>
  <c r="T336" i="11" s="1"/>
  <c r="J335" i="11"/>
  <c r="J330" i="11"/>
  <c r="J329" i="11"/>
  <c r="P329" i="11" s="1"/>
  <c r="J328" i="11"/>
  <c r="R328" i="11" s="1"/>
  <c r="J325" i="11"/>
  <c r="P325" i="11" s="1"/>
  <c r="J324" i="11"/>
  <c r="V324" i="11" s="1"/>
  <c r="J323" i="11"/>
  <c r="G320" i="11"/>
  <c r="J320" i="11" s="1"/>
  <c r="J317" i="11"/>
  <c r="J316" i="11"/>
  <c r="G315" i="11"/>
  <c r="J315" i="11" s="1"/>
  <c r="J312" i="11"/>
  <c r="V312" i="11" s="1"/>
  <c r="J311" i="11"/>
  <c r="N311" i="11" s="1"/>
  <c r="G305" i="11"/>
  <c r="J305" i="11" s="1"/>
  <c r="P305" i="11" s="1"/>
  <c r="G304" i="11"/>
  <c r="J304" i="11" s="1"/>
  <c r="R304" i="11" s="1"/>
  <c r="G303" i="11"/>
  <c r="J303" i="11" s="1"/>
  <c r="X303" i="11" s="1"/>
  <c r="J299" i="11"/>
  <c r="X299" i="11" s="1"/>
  <c r="J298" i="11"/>
  <c r="J294" i="11"/>
  <c r="J293" i="11"/>
  <c r="V293" i="11" s="1"/>
  <c r="J289" i="11"/>
  <c r="V289" i="11" s="1"/>
  <c r="J287" i="11"/>
  <c r="J286" i="11"/>
  <c r="J285" i="11"/>
  <c r="N285" i="11" s="1"/>
  <c r="J284" i="11"/>
  <c r="J280" i="11"/>
  <c r="V280" i="11" s="1"/>
  <c r="J279" i="11"/>
  <c r="T279" i="11" s="1"/>
  <c r="J278" i="11"/>
  <c r="P278" i="11" s="1"/>
  <c r="J277" i="11"/>
  <c r="V277" i="11" s="1"/>
  <c r="J276" i="11"/>
  <c r="P276" i="11" s="1"/>
  <c r="J275" i="11"/>
  <c r="N275" i="11" s="1"/>
  <c r="J274" i="11"/>
  <c r="X274" i="11" s="1"/>
  <c r="J273" i="11"/>
  <c r="V273" i="11" s="1"/>
  <c r="J272" i="11"/>
  <c r="X272" i="11" s="1"/>
  <c r="J268" i="11"/>
  <c r="J267" i="11"/>
  <c r="J266" i="11"/>
  <c r="N266" i="11" s="1"/>
  <c r="J263" i="11"/>
  <c r="J262" i="11"/>
  <c r="J261" i="11"/>
  <c r="J258" i="11"/>
  <c r="V258" i="11" s="1"/>
  <c r="J257" i="11"/>
  <c r="N257" i="11" s="1"/>
  <c r="J256" i="11"/>
  <c r="J255" i="11"/>
  <c r="N255" i="11" s="1"/>
  <c r="J254" i="11"/>
  <c r="J249" i="11"/>
  <c r="J248" i="11"/>
  <c r="J247" i="11"/>
  <c r="V247" i="11" s="1"/>
  <c r="J244" i="11"/>
  <c r="X244" i="11" s="1"/>
  <c r="J243" i="11"/>
  <c r="V243" i="11" s="1"/>
  <c r="J242" i="11"/>
  <c r="J241" i="11"/>
  <c r="N241" i="11" s="1"/>
  <c r="J240" i="11"/>
  <c r="X240" i="11" s="1"/>
  <c r="J239" i="11"/>
  <c r="R239" i="11" s="1"/>
  <c r="J234" i="11"/>
  <c r="J233" i="11"/>
  <c r="V233" i="11" s="1"/>
  <c r="J230" i="11"/>
  <c r="R230" i="11" s="1"/>
  <c r="J227" i="11"/>
  <c r="R227" i="11" s="1"/>
  <c r="J226" i="11"/>
  <c r="J225" i="11"/>
  <c r="P225" i="11" s="1"/>
  <c r="J224" i="11"/>
  <c r="J223" i="11"/>
  <c r="J222" i="11"/>
  <c r="J221" i="11"/>
  <c r="J220" i="11"/>
  <c r="J219" i="11"/>
  <c r="N219" i="11" s="1"/>
  <c r="J218" i="11"/>
  <c r="T218" i="11" s="1"/>
  <c r="J217" i="11"/>
  <c r="J216" i="11"/>
  <c r="V216" i="11" s="1"/>
  <c r="J215" i="11"/>
  <c r="J214" i="11"/>
  <c r="J213" i="11"/>
  <c r="J212" i="11"/>
  <c r="J211" i="11"/>
  <c r="J210" i="11"/>
  <c r="R210" i="11" s="1"/>
  <c r="J205" i="11"/>
  <c r="J204" i="11"/>
  <c r="J203" i="11"/>
  <c r="J202" i="11"/>
  <c r="X202" i="11" s="1"/>
  <c r="J201" i="11"/>
  <c r="T201" i="11" s="1"/>
  <c r="J200" i="11"/>
  <c r="N200" i="11" s="1"/>
  <c r="J199" i="11"/>
  <c r="N199" i="11" s="1"/>
  <c r="J198" i="11"/>
  <c r="R198" i="11" s="1"/>
  <c r="J197" i="11"/>
  <c r="P197" i="11" s="1"/>
  <c r="J196" i="11"/>
  <c r="V196" i="11" s="1"/>
  <c r="J195" i="11"/>
  <c r="J194" i="11"/>
  <c r="N194" i="11" s="1"/>
  <c r="J190" i="11"/>
  <c r="J187" i="11"/>
  <c r="G186" i="11"/>
  <c r="J186" i="11" s="1"/>
  <c r="J183" i="11"/>
  <c r="X183" i="11" s="1"/>
  <c r="J176" i="11"/>
  <c r="G175" i="11"/>
  <c r="J175" i="11" s="1"/>
  <c r="J172" i="11"/>
  <c r="N172" i="11" s="1"/>
  <c r="J171" i="11"/>
  <c r="T171" i="11" s="1"/>
  <c r="J168" i="11"/>
  <c r="R168" i="11" s="1"/>
  <c r="J167" i="11"/>
  <c r="J166" i="11"/>
  <c r="X166" i="11" s="1"/>
  <c r="J165" i="11"/>
  <c r="J164" i="11"/>
  <c r="J163" i="11"/>
  <c r="N163" i="11" s="1"/>
  <c r="J162" i="11"/>
  <c r="J159" i="11"/>
  <c r="P159" i="11" s="1"/>
  <c r="J158" i="11"/>
  <c r="R158" i="11" s="1"/>
  <c r="J157" i="11"/>
  <c r="N157" i="11" s="1"/>
  <c r="J153" i="11"/>
  <c r="T153" i="11" s="1"/>
  <c r="J152" i="11"/>
  <c r="V152" i="11" s="1"/>
  <c r="J147" i="11"/>
  <c r="T147" i="11" s="1"/>
  <c r="J146" i="11"/>
  <c r="G145" i="11"/>
  <c r="J145" i="11" s="1"/>
  <c r="V145" i="11" s="1"/>
  <c r="G144" i="11"/>
  <c r="J144" i="11" s="1"/>
  <c r="G143" i="11"/>
  <c r="J143" i="11" s="1"/>
  <c r="N143" i="11" s="1"/>
  <c r="G142" i="11"/>
  <c r="J142" i="11" s="1"/>
  <c r="J138" i="11"/>
  <c r="J137" i="11"/>
  <c r="P137" i="11" s="1"/>
  <c r="J136" i="11"/>
  <c r="N136" i="11" s="1"/>
  <c r="J135" i="11"/>
  <c r="V135" i="11" s="1"/>
  <c r="J134" i="11"/>
  <c r="P134" i="11" s="1"/>
  <c r="J133" i="11"/>
  <c r="N133" i="11" s="1"/>
  <c r="J132" i="11"/>
  <c r="X132" i="11" s="1"/>
  <c r="J131" i="11"/>
  <c r="T131" i="11" s="1"/>
  <c r="J127" i="11"/>
  <c r="X127" i="11" s="1"/>
  <c r="J124" i="11"/>
  <c r="J123" i="11"/>
  <c r="V123" i="11" s="1"/>
  <c r="J122" i="11"/>
  <c r="J121" i="11"/>
  <c r="V121" i="11" s="1"/>
  <c r="J120" i="11"/>
  <c r="J119" i="11"/>
  <c r="J118" i="11"/>
  <c r="V118" i="11" s="1"/>
  <c r="J117" i="11"/>
  <c r="J116" i="11"/>
  <c r="X116" i="11" s="1"/>
  <c r="J115" i="11"/>
  <c r="P115" i="11" s="1"/>
  <c r="J114" i="11"/>
  <c r="J113" i="11"/>
  <c r="P113" i="11" s="1"/>
  <c r="J109" i="11"/>
  <c r="J108" i="11"/>
  <c r="V108" i="11" s="1"/>
  <c r="J107" i="11"/>
  <c r="P107" i="11" s="1"/>
  <c r="J106" i="11"/>
  <c r="T106" i="11" s="1"/>
  <c r="J105" i="11"/>
  <c r="J104" i="11"/>
  <c r="X104" i="11" s="1"/>
  <c r="J103" i="11"/>
  <c r="R103" i="11" s="1"/>
  <c r="J102" i="11"/>
  <c r="V102" i="11" s="1"/>
  <c r="J101" i="11"/>
  <c r="J100" i="11"/>
  <c r="R100" i="11" s="1"/>
  <c r="J99" i="11"/>
  <c r="N99" i="11" s="1"/>
  <c r="J98" i="11"/>
  <c r="R98" i="11" s="1"/>
  <c r="J97" i="11"/>
  <c r="J96" i="11"/>
  <c r="J95" i="11"/>
  <c r="N95" i="11" s="1"/>
  <c r="J94" i="11"/>
  <c r="R94" i="11" s="1"/>
  <c r="J93" i="11"/>
  <c r="X93" i="11" s="1"/>
  <c r="J88" i="11"/>
  <c r="V88" i="11" s="1"/>
  <c r="J84" i="11"/>
  <c r="N84" i="11" s="1"/>
  <c r="J80" i="11"/>
  <c r="T80" i="11" s="1"/>
  <c r="J78" i="11"/>
  <c r="J77" i="11"/>
  <c r="R77" i="11" s="1"/>
  <c r="J76" i="11"/>
  <c r="J75" i="11"/>
  <c r="J74" i="11"/>
  <c r="J73" i="11"/>
  <c r="P73" i="11" s="1"/>
  <c r="J72" i="11"/>
  <c r="V72" i="11" s="1"/>
  <c r="J71" i="11"/>
  <c r="V71" i="11" s="1"/>
  <c r="J70" i="11"/>
  <c r="X70" i="11" s="1"/>
  <c r="J69" i="11"/>
  <c r="N69" i="11" s="1"/>
  <c r="J66" i="11"/>
  <c r="X66" i="11" s="1"/>
  <c r="J65" i="11"/>
  <c r="T65" i="11" s="1"/>
  <c r="J64" i="11"/>
  <c r="P64" i="11" s="1"/>
  <c r="J59" i="11"/>
  <c r="J58" i="11"/>
  <c r="J57" i="11"/>
  <c r="X57" i="11" s="1"/>
  <c r="J56" i="11"/>
  <c r="J50" i="11"/>
  <c r="X50" i="11" s="1"/>
  <c r="J49" i="11"/>
  <c r="V49" i="11" s="1"/>
  <c r="J48" i="11"/>
  <c r="J47" i="11"/>
  <c r="J46" i="11"/>
  <c r="P46" i="11" s="1"/>
  <c r="J45" i="11"/>
  <c r="N45" i="11" s="1"/>
  <c r="J44" i="11"/>
  <c r="N44" i="11" s="1"/>
  <c r="J43" i="11"/>
  <c r="J39" i="11"/>
  <c r="N39" i="11" s="1"/>
  <c r="J38" i="11"/>
  <c r="N38" i="11" s="1"/>
  <c r="J37" i="11"/>
  <c r="J36" i="11"/>
  <c r="J35" i="11"/>
  <c r="X35" i="11" s="1"/>
  <c r="J31" i="11"/>
  <c r="J27" i="11"/>
  <c r="R27" i="11" s="1"/>
  <c r="J26" i="11"/>
  <c r="X26" i="11" s="1"/>
  <c r="J25" i="11"/>
  <c r="T25" i="11" s="1"/>
  <c r="J24" i="11"/>
  <c r="J23" i="11"/>
  <c r="G187" i="9"/>
  <c r="G321" i="9"/>
  <c r="G316" i="9"/>
  <c r="K478" i="11" l="1"/>
  <c r="K483" i="11" s="1"/>
  <c r="N501" i="11"/>
  <c r="P501" i="11"/>
  <c r="P121" i="11"/>
  <c r="N50" i="11"/>
  <c r="X360" i="11"/>
  <c r="T449" i="11"/>
  <c r="V163" i="11"/>
  <c r="X163" i="11"/>
  <c r="P103" i="11"/>
  <c r="P379" i="11"/>
  <c r="T27" i="11"/>
  <c r="N166" i="11"/>
  <c r="N66" i="11"/>
  <c r="T66" i="11"/>
  <c r="R344" i="11"/>
  <c r="V66" i="11"/>
  <c r="X121" i="11"/>
  <c r="P102" i="11"/>
  <c r="T152" i="11"/>
  <c r="T344" i="11"/>
  <c r="V344" i="11"/>
  <c r="N344" i="11"/>
  <c r="T137" i="11"/>
  <c r="V279" i="11"/>
  <c r="T360" i="11"/>
  <c r="N27" i="11"/>
  <c r="X107" i="11"/>
  <c r="X106" i="11"/>
  <c r="T384" i="11"/>
  <c r="X123" i="11"/>
  <c r="K365" i="11"/>
  <c r="M365" i="11" s="1"/>
  <c r="P123" i="11"/>
  <c r="R361" i="11"/>
  <c r="X383" i="11"/>
  <c r="T88" i="11"/>
  <c r="N361" i="11"/>
  <c r="V421" i="11"/>
  <c r="P153" i="11"/>
  <c r="P27" i="11"/>
  <c r="V107" i="11"/>
  <c r="P26" i="11"/>
  <c r="T103" i="11"/>
  <c r="T166" i="11"/>
  <c r="T243" i="11"/>
  <c r="V449" i="11"/>
  <c r="P145" i="11"/>
  <c r="N145" i="11"/>
  <c r="X344" i="11"/>
  <c r="X172" i="11"/>
  <c r="N369" i="11"/>
  <c r="P50" i="11"/>
  <c r="P98" i="11"/>
  <c r="R152" i="11"/>
  <c r="P369" i="11"/>
  <c r="R201" i="11"/>
  <c r="P481" i="11"/>
  <c r="N159" i="11"/>
  <c r="X177" i="11"/>
  <c r="N274" i="11"/>
  <c r="X25" i="11"/>
  <c r="N73" i="11"/>
  <c r="V177" i="11"/>
  <c r="P199" i="11"/>
  <c r="P274" i="11"/>
  <c r="T46" i="11"/>
  <c r="V147" i="11"/>
  <c r="N336" i="11"/>
  <c r="T369" i="11"/>
  <c r="R159" i="11"/>
  <c r="P201" i="11"/>
  <c r="V225" i="11"/>
  <c r="N481" i="11"/>
  <c r="V98" i="11"/>
  <c r="T305" i="11"/>
  <c r="P45" i="11"/>
  <c r="P108" i="11"/>
  <c r="X118" i="11"/>
  <c r="R305" i="11"/>
  <c r="T337" i="11"/>
  <c r="R383" i="11"/>
  <c r="P312" i="11"/>
  <c r="X39" i="11"/>
  <c r="R218" i="11"/>
  <c r="R39" i="11"/>
  <c r="T107" i="11"/>
  <c r="P127" i="11"/>
  <c r="P194" i="11"/>
  <c r="P218" i="11"/>
  <c r="R312" i="11"/>
  <c r="X338" i="11"/>
  <c r="P39" i="11"/>
  <c r="P84" i="11"/>
  <c r="R107" i="11"/>
  <c r="V194" i="11"/>
  <c r="N218" i="11"/>
  <c r="T312" i="11"/>
  <c r="T338" i="11"/>
  <c r="V361" i="11"/>
  <c r="P385" i="11"/>
  <c r="P131" i="11"/>
  <c r="P152" i="11"/>
  <c r="X194" i="11"/>
  <c r="R275" i="11"/>
  <c r="T361" i="11"/>
  <c r="N234" i="11"/>
  <c r="X234" i="11"/>
  <c r="N220" i="11"/>
  <c r="R220" i="11"/>
  <c r="P220" i="11"/>
  <c r="R137" i="11"/>
  <c r="P336" i="11"/>
  <c r="R336" i="11"/>
  <c r="Z407" i="11"/>
  <c r="T427" i="11"/>
  <c r="V45" i="11"/>
  <c r="V427" i="11"/>
  <c r="T45" i="11"/>
  <c r="N107" i="11"/>
  <c r="R163" i="11"/>
  <c r="X279" i="11"/>
  <c r="N312" i="11"/>
  <c r="N337" i="11"/>
  <c r="R93" i="11"/>
  <c r="N171" i="11"/>
  <c r="T225" i="11"/>
  <c r="R293" i="11"/>
  <c r="X337" i="11"/>
  <c r="X198" i="11"/>
  <c r="X94" i="11"/>
  <c r="V459" i="11"/>
  <c r="P293" i="11"/>
  <c r="P171" i="11"/>
  <c r="R278" i="11"/>
  <c r="T293" i="11"/>
  <c r="V359" i="11"/>
  <c r="N522" i="11"/>
  <c r="X44" i="11"/>
  <c r="R194" i="11"/>
  <c r="N198" i="11"/>
  <c r="V383" i="11"/>
  <c r="T44" i="11"/>
  <c r="T94" i="11"/>
  <c r="N127" i="11"/>
  <c r="T194" i="11"/>
  <c r="T73" i="11"/>
  <c r="T244" i="11"/>
  <c r="R277" i="11"/>
  <c r="V25" i="11"/>
  <c r="T210" i="11"/>
  <c r="X342" i="11"/>
  <c r="R418" i="11"/>
  <c r="P463" i="11"/>
  <c r="N490" i="11"/>
  <c r="P25" i="11"/>
  <c r="X49" i="11"/>
  <c r="N102" i="11"/>
  <c r="N131" i="11"/>
  <c r="X276" i="11"/>
  <c r="P304" i="11"/>
  <c r="X369" i="11"/>
  <c r="V391" i="11"/>
  <c r="T418" i="11"/>
  <c r="R525" i="11"/>
  <c r="N202" i="11"/>
  <c r="X424" i="11"/>
  <c r="P44" i="11"/>
  <c r="X277" i="11"/>
  <c r="X460" i="11"/>
  <c r="T127" i="11"/>
  <c r="T277" i="11"/>
  <c r="K54" i="11"/>
  <c r="M54" i="11" s="1"/>
  <c r="X145" i="11"/>
  <c r="T276" i="11"/>
  <c r="V343" i="11"/>
  <c r="V418" i="11"/>
  <c r="V463" i="11"/>
  <c r="R49" i="11"/>
  <c r="N123" i="11"/>
  <c r="R131" i="11"/>
  <c r="T145" i="11"/>
  <c r="N273" i="11"/>
  <c r="R276" i="11"/>
  <c r="V304" i="11"/>
  <c r="X343" i="11"/>
  <c r="X463" i="11"/>
  <c r="N523" i="11"/>
  <c r="V244" i="11"/>
  <c r="X356" i="11"/>
  <c r="V342" i="11"/>
  <c r="X382" i="11"/>
  <c r="V524" i="11"/>
  <c r="T49" i="11"/>
  <c r="T304" i="11"/>
  <c r="X391" i="11"/>
  <c r="P49" i="11"/>
  <c r="R145" i="11"/>
  <c r="P202" i="11"/>
  <c r="X304" i="11"/>
  <c r="X361" i="11"/>
  <c r="N379" i="11"/>
  <c r="N466" i="11"/>
  <c r="V466" i="11"/>
  <c r="X466" i="11"/>
  <c r="T466" i="11"/>
  <c r="P466" i="11"/>
  <c r="N315" i="11"/>
  <c r="P315" i="11"/>
  <c r="R315" i="11"/>
  <c r="R345" i="11"/>
  <c r="P345" i="11"/>
  <c r="V109" i="11"/>
  <c r="R109" i="11"/>
  <c r="N109" i="11"/>
  <c r="P109" i="11"/>
  <c r="T242" i="11"/>
  <c r="N242" i="11"/>
  <c r="V242" i="11"/>
  <c r="N413" i="11"/>
  <c r="X413" i="11"/>
  <c r="V413" i="11"/>
  <c r="T413" i="11"/>
  <c r="R413" i="11"/>
  <c r="P413" i="11"/>
  <c r="P243" i="11"/>
  <c r="R243" i="11"/>
  <c r="P351" i="11"/>
  <c r="R351" i="11"/>
  <c r="N351" i="11"/>
  <c r="N36" i="11"/>
  <c r="P36" i="11"/>
  <c r="R36" i="11"/>
  <c r="T36" i="11"/>
  <c r="X36" i="11"/>
  <c r="R59" i="11"/>
  <c r="P59" i="11"/>
  <c r="N59" i="11"/>
  <c r="X135" i="11"/>
  <c r="P135" i="11"/>
  <c r="T135" i="11"/>
  <c r="T203" i="11"/>
  <c r="N203" i="11"/>
  <c r="R203" i="11"/>
  <c r="V203" i="11"/>
  <c r="V37" i="11"/>
  <c r="N37" i="11"/>
  <c r="P183" i="11"/>
  <c r="N183" i="11"/>
  <c r="V224" i="11"/>
  <c r="N224" i="11"/>
  <c r="P224" i="11"/>
  <c r="R224" i="11"/>
  <c r="V298" i="11"/>
  <c r="R298" i="11"/>
  <c r="P298" i="11"/>
  <c r="N352" i="11"/>
  <c r="R35" i="11"/>
  <c r="R113" i="11"/>
  <c r="T113" i="11"/>
  <c r="N177" i="11"/>
  <c r="P177" i="11"/>
  <c r="R177" i="11"/>
  <c r="X224" i="11"/>
  <c r="R352" i="11"/>
  <c r="N471" i="11"/>
  <c r="R499" i="11"/>
  <c r="X498" i="11"/>
  <c r="P498" i="11"/>
  <c r="N498" i="11"/>
  <c r="V261" i="11"/>
  <c r="X261" i="11"/>
  <c r="R501" i="11"/>
  <c r="N500" i="11"/>
  <c r="T284" i="11"/>
  <c r="V284" i="11"/>
  <c r="P284" i="11"/>
  <c r="X284" i="11"/>
  <c r="R263" i="11"/>
  <c r="V263" i="11"/>
  <c r="X263" i="11"/>
  <c r="V511" i="11"/>
  <c r="N511" i="11"/>
  <c r="V175" i="11"/>
  <c r="R175" i="11"/>
  <c r="N175" i="11"/>
  <c r="P175" i="11"/>
  <c r="V221" i="11"/>
  <c r="P221" i="11"/>
  <c r="R221" i="11"/>
  <c r="T221" i="11"/>
  <c r="P114" i="11"/>
  <c r="R114" i="11"/>
  <c r="T114" i="11"/>
  <c r="V114" i="11"/>
  <c r="X114" i="11"/>
  <c r="P158" i="11"/>
  <c r="T204" i="11"/>
  <c r="X204" i="11"/>
  <c r="N96" i="11"/>
  <c r="P96" i="11"/>
  <c r="X96" i="11"/>
  <c r="V137" i="11"/>
  <c r="X137" i="11"/>
  <c r="N137" i="11"/>
  <c r="T324" i="11"/>
  <c r="T69" i="11"/>
  <c r="X69" i="11"/>
  <c r="V69" i="11"/>
  <c r="R69" i="11"/>
  <c r="V97" i="11"/>
  <c r="N97" i="11"/>
  <c r="R97" i="11"/>
  <c r="X97" i="11"/>
  <c r="X117" i="11"/>
  <c r="N117" i="11"/>
  <c r="P117" i="11"/>
  <c r="R117" i="11"/>
  <c r="T117" i="11"/>
  <c r="V117" i="11"/>
  <c r="V138" i="11"/>
  <c r="X138" i="11"/>
  <c r="V35" i="11"/>
  <c r="V59" i="11"/>
  <c r="V116" i="11"/>
  <c r="R324" i="11"/>
  <c r="T142" i="11"/>
  <c r="R142" i="11"/>
  <c r="V113" i="11"/>
  <c r="T116" i="11"/>
  <c r="X136" i="11"/>
  <c r="T224" i="11"/>
  <c r="X258" i="11"/>
  <c r="X285" i="11"/>
  <c r="N328" i="11"/>
  <c r="R471" i="11"/>
  <c r="X43" i="11"/>
  <c r="V43" i="11"/>
  <c r="N43" i="11"/>
  <c r="R43" i="11"/>
  <c r="P71" i="11"/>
  <c r="T71" i="11"/>
  <c r="N71" i="11"/>
  <c r="R71" i="11"/>
  <c r="R64" i="11"/>
  <c r="N116" i="11"/>
  <c r="V136" i="11"/>
  <c r="R178" i="11"/>
  <c r="P210" i="11"/>
  <c r="T258" i="11"/>
  <c r="P355" i="11"/>
  <c r="T471" i="11"/>
  <c r="P513" i="11"/>
  <c r="V513" i="11"/>
  <c r="T513" i="11"/>
  <c r="T503" i="11"/>
  <c r="K29" i="11"/>
  <c r="M29" i="11" s="1"/>
  <c r="R31" i="11"/>
  <c r="V31" i="11"/>
  <c r="X158" i="11"/>
  <c r="T35" i="11"/>
  <c r="N35" i="11"/>
  <c r="P328" i="11"/>
  <c r="T328" i="11"/>
  <c r="X328" i="11"/>
  <c r="T176" i="11"/>
  <c r="V176" i="11"/>
  <c r="R176" i="11"/>
  <c r="N176" i="11"/>
  <c r="R481" i="11"/>
  <c r="X480" i="11"/>
  <c r="V480" i="11"/>
  <c r="N480" i="11"/>
  <c r="V351" i="11"/>
  <c r="T380" i="11"/>
  <c r="R380" i="11"/>
  <c r="P380" i="11"/>
  <c r="N380" i="11"/>
  <c r="P95" i="11"/>
  <c r="T95" i="11"/>
  <c r="X95" i="11"/>
  <c r="T335" i="11"/>
  <c r="R335" i="11"/>
  <c r="N335" i="11"/>
  <c r="X324" i="11"/>
  <c r="R136" i="11"/>
  <c r="R258" i="11"/>
  <c r="R355" i="11"/>
  <c r="R45" i="11"/>
  <c r="X45" i="11"/>
  <c r="V202" i="11"/>
  <c r="P258" i="11"/>
  <c r="P500" i="11"/>
  <c r="X215" i="11"/>
  <c r="V215" i="11"/>
  <c r="R215" i="11"/>
  <c r="P215" i="11"/>
  <c r="N215" i="11"/>
  <c r="X504" i="11"/>
  <c r="R505" i="11"/>
  <c r="V504" i="11"/>
  <c r="P504" i="11"/>
  <c r="P350" i="11"/>
  <c r="R350" i="11"/>
  <c r="V350" i="11"/>
  <c r="N350" i="11"/>
  <c r="X506" i="11"/>
  <c r="N506" i="11"/>
  <c r="P506" i="11"/>
  <c r="T58" i="11"/>
  <c r="P58" i="11"/>
  <c r="N58" i="11"/>
  <c r="V158" i="11"/>
  <c r="T351" i="11"/>
  <c r="N293" i="11"/>
  <c r="X293" i="11"/>
  <c r="N56" i="11"/>
  <c r="X162" i="11"/>
  <c r="T162" i="11"/>
  <c r="N448" i="11"/>
  <c r="P448" i="11"/>
  <c r="V448" i="11"/>
  <c r="T448" i="11"/>
  <c r="R449" i="11"/>
  <c r="R202" i="11"/>
  <c r="N221" i="11"/>
  <c r="N258" i="11"/>
  <c r="R500" i="11"/>
  <c r="R25" i="11"/>
  <c r="N49" i="11"/>
  <c r="N77" i="11"/>
  <c r="V171" i="11"/>
  <c r="T274" i="11"/>
  <c r="V338" i="11"/>
  <c r="N356" i="11"/>
  <c r="X359" i="11"/>
  <c r="T382" i="11"/>
  <c r="P524" i="11"/>
  <c r="P77" i="11"/>
  <c r="X171" i="11"/>
  <c r="R356" i="11"/>
  <c r="N25" i="11"/>
  <c r="T77" i="11"/>
  <c r="V198" i="11"/>
  <c r="N233" i="11"/>
  <c r="P275" i="11"/>
  <c r="R338" i="11"/>
  <c r="T356" i="11"/>
  <c r="T359" i="11"/>
  <c r="P381" i="11"/>
  <c r="V77" i="11"/>
  <c r="N152" i="11"/>
  <c r="P233" i="11"/>
  <c r="X312" i="11"/>
  <c r="V356" i="11"/>
  <c r="P449" i="11"/>
  <c r="X77" i="11"/>
  <c r="V168" i="11"/>
  <c r="R46" i="11"/>
  <c r="V299" i="11"/>
  <c r="T358" i="11"/>
  <c r="P216" i="11"/>
  <c r="X233" i="11"/>
  <c r="R358" i="11"/>
  <c r="X385" i="11"/>
  <c r="R233" i="11"/>
  <c r="N216" i="11"/>
  <c r="T233" i="11"/>
  <c r="N168" i="11"/>
  <c r="T102" i="11"/>
  <c r="T123" i="11"/>
  <c r="V197" i="11"/>
  <c r="R216" i="11"/>
  <c r="N343" i="11"/>
  <c r="P358" i="11"/>
  <c r="V385" i="11"/>
  <c r="X441" i="11"/>
  <c r="V481" i="11"/>
  <c r="P168" i="11"/>
  <c r="X102" i="11"/>
  <c r="X197" i="11"/>
  <c r="R102" i="11"/>
  <c r="R123" i="11"/>
  <c r="N153" i="11"/>
  <c r="T343" i="11"/>
  <c r="T385" i="11"/>
  <c r="R460" i="11"/>
  <c r="X465" i="11"/>
  <c r="V465" i="11"/>
  <c r="T465" i="11"/>
  <c r="R466" i="11"/>
  <c r="P465" i="11"/>
  <c r="N465" i="11"/>
  <c r="R144" i="11"/>
  <c r="V144" i="11"/>
  <c r="X144" i="11"/>
  <c r="P144" i="11"/>
  <c r="T144" i="11"/>
  <c r="N144" i="11"/>
  <c r="X464" i="11"/>
  <c r="V464" i="11"/>
  <c r="T464" i="11"/>
  <c r="P464" i="11"/>
  <c r="R465" i="11"/>
  <c r="N464" i="11"/>
  <c r="P362" i="11"/>
  <c r="N362" i="11"/>
  <c r="R362" i="11"/>
  <c r="R316" i="11"/>
  <c r="P316" i="11"/>
  <c r="X316" i="11"/>
  <c r="V400" i="11"/>
  <c r="N400" i="11"/>
  <c r="P400" i="11"/>
  <c r="R400" i="11"/>
  <c r="X400" i="11"/>
  <c r="T400" i="11"/>
  <c r="V349" i="11"/>
  <c r="T349" i="11"/>
  <c r="R349" i="11"/>
  <c r="X349" i="11"/>
  <c r="P349" i="11"/>
  <c r="N349" i="11"/>
  <c r="K519" i="11"/>
  <c r="M519" i="11" s="1"/>
  <c r="P521" i="11"/>
  <c r="V521" i="11"/>
  <c r="R522" i="11"/>
  <c r="T521" i="11"/>
  <c r="N521" i="11"/>
  <c r="V345" i="11"/>
  <c r="N345" i="11"/>
  <c r="T345" i="11"/>
  <c r="X345" i="11"/>
  <c r="P494" i="11"/>
  <c r="P262" i="11"/>
  <c r="R262" i="11"/>
  <c r="T262" i="11"/>
  <c r="V262" i="11"/>
  <c r="X262" i="11"/>
  <c r="T452" i="11"/>
  <c r="V452" i="11"/>
  <c r="X452" i="11"/>
  <c r="N452" i="11"/>
  <c r="P452" i="11"/>
  <c r="R453" i="11"/>
  <c r="V316" i="11"/>
  <c r="V266" i="11"/>
  <c r="R266" i="11"/>
  <c r="P266" i="11"/>
  <c r="T266" i="11"/>
  <c r="X266" i="11"/>
  <c r="X453" i="11"/>
  <c r="P453" i="11"/>
  <c r="N453" i="11"/>
  <c r="V453" i="11"/>
  <c r="T453" i="11"/>
  <c r="P451" i="11"/>
  <c r="T451" i="11"/>
  <c r="V451" i="11"/>
  <c r="R452" i="11"/>
  <c r="X451" i="11"/>
  <c r="N451" i="11"/>
  <c r="T367" i="11"/>
  <c r="X367" i="11"/>
  <c r="P367" i="11"/>
  <c r="N367" i="11"/>
  <c r="V367" i="11"/>
  <c r="R367" i="11"/>
  <c r="V497" i="11"/>
  <c r="P497" i="11"/>
  <c r="N497" i="11"/>
  <c r="R498" i="11"/>
  <c r="T497" i="11"/>
  <c r="X497" i="11"/>
  <c r="N323" i="11"/>
  <c r="P323" i="11"/>
  <c r="R323" i="11"/>
  <c r="X323" i="11"/>
  <c r="T323" i="11"/>
  <c r="V323" i="11"/>
  <c r="R495" i="11"/>
  <c r="T494" i="11"/>
  <c r="X494" i="11"/>
  <c r="V494" i="11"/>
  <c r="T395" i="11"/>
  <c r="P395" i="11"/>
  <c r="X395" i="11"/>
  <c r="T261" i="11"/>
  <c r="N261" i="11"/>
  <c r="P261" i="11"/>
  <c r="R261" i="11"/>
  <c r="N317" i="11"/>
  <c r="P317" i="11"/>
  <c r="X317" i="11"/>
  <c r="V317" i="11"/>
  <c r="R317" i="11"/>
  <c r="T317" i="11"/>
  <c r="X401" i="11"/>
  <c r="N401" i="11"/>
  <c r="P401" i="11"/>
  <c r="R401" i="11"/>
  <c r="V401" i="11"/>
  <c r="T401" i="11"/>
  <c r="T316" i="11"/>
  <c r="K307" i="11"/>
  <c r="M307" i="11" s="1"/>
  <c r="X320" i="11"/>
  <c r="V320" i="11"/>
  <c r="T320" i="11"/>
  <c r="R320" i="11"/>
  <c r="N320" i="11"/>
  <c r="P320" i="11"/>
  <c r="P286" i="11"/>
  <c r="R286" i="11"/>
  <c r="T286" i="11"/>
  <c r="V286" i="11"/>
  <c r="N286" i="11"/>
  <c r="X286" i="11"/>
  <c r="N410" i="11"/>
  <c r="X410" i="11"/>
  <c r="V410" i="11"/>
  <c r="N244" i="11"/>
  <c r="R244" i="11"/>
  <c r="P244" i="11"/>
  <c r="N186" i="11"/>
  <c r="X186" i="11"/>
  <c r="V186" i="11"/>
  <c r="T186" i="11"/>
  <c r="R186" i="11"/>
  <c r="P186" i="11"/>
  <c r="T205" i="11"/>
  <c r="X205" i="11"/>
  <c r="N205" i="11"/>
  <c r="P205" i="11"/>
  <c r="R205" i="11"/>
  <c r="V205" i="11"/>
  <c r="N287" i="11"/>
  <c r="X287" i="11"/>
  <c r="R287" i="11"/>
  <c r="P287" i="11"/>
  <c r="T287" i="11"/>
  <c r="V287" i="11"/>
  <c r="N118" i="11"/>
  <c r="R118" i="11"/>
  <c r="P118" i="11"/>
  <c r="T118" i="11"/>
  <c r="X210" i="11"/>
  <c r="V210" i="11"/>
  <c r="R268" i="11"/>
  <c r="N268" i="11"/>
  <c r="P268" i="11"/>
  <c r="X268" i="11"/>
  <c r="V268" i="11"/>
  <c r="T268" i="11"/>
  <c r="N119" i="11"/>
  <c r="R119" i="11"/>
  <c r="P119" i="11"/>
  <c r="T119" i="11"/>
  <c r="V119" i="11"/>
  <c r="P143" i="11"/>
  <c r="T143" i="11"/>
  <c r="R143" i="11"/>
  <c r="V143" i="11"/>
  <c r="X143" i="11"/>
  <c r="X190" i="11"/>
  <c r="V190" i="11"/>
  <c r="N190" i="11"/>
  <c r="N211" i="11"/>
  <c r="R211" i="11"/>
  <c r="P211" i="11"/>
  <c r="X211" i="11"/>
  <c r="T211" i="11"/>
  <c r="V211" i="11"/>
  <c r="T410" i="11"/>
  <c r="T248" i="11"/>
  <c r="V248" i="11"/>
  <c r="X248" i="11"/>
  <c r="R248" i="11"/>
  <c r="P248" i="11"/>
  <c r="X294" i="11"/>
  <c r="P294" i="11"/>
  <c r="T325" i="11"/>
  <c r="X362" i="11"/>
  <c r="N46" i="11"/>
  <c r="X46" i="11"/>
  <c r="V46" i="11"/>
  <c r="V73" i="11"/>
  <c r="R73" i="11"/>
  <c r="X73" i="11"/>
  <c r="P100" i="11"/>
  <c r="N100" i="11"/>
  <c r="T100" i="11"/>
  <c r="V100" i="11"/>
  <c r="X100" i="11"/>
  <c r="R120" i="11"/>
  <c r="N120" i="11"/>
  <c r="X120" i="11"/>
  <c r="P120" i="11"/>
  <c r="V120" i="11"/>
  <c r="T120" i="11"/>
  <c r="X212" i="11"/>
  <c r="R212" i="11"/>
  <c r="P212" i="11"/>
  <c r="N212" i="11"/>
  <c r="V212" i="11"/>
  <c r="T212" i="11"/>
  <c r="P249" i="11"/>
  <c r="T249" i="11"/>
  <c r="N249" i="11"/>
  <c r="V249" i="11"/>
  <c r="X249" i="11"/>
  <c r="R249" i="11"/>
  <c r="R458" i="11"/>
  <c r="X458" i="11"/>
  <c r="V458" i="11"/>
  <c r="T458" i="11"/>
  <c r="P458" i="11"/>
  <c r="N458" i="11"/>
  <c r="P505" i="11"/>
  <c r="R506" i="11"/>
  <c r="V505" i="11"/>
  <c r="T505" i="11"/>
  <c r="N505" i="11"/>
  <c r="X505" i="11"/>
  <c r="P99" i="11"/>
  <c r="N294" i="11"/>
  <c r="R325" i="11"/>
  <c r="V362" i="11"/>
  <c r="N74" i="11"/>
  <c r="P74" i="11"/>
  <c r="T74" i="11"/>
  <c r="R74" i="11"/>
  <c r="X74" i="11"/>
  <c r="V74" i="11"/>
  <c r="V101" i="11"/>
  <c r="N101" i="11"/>
  <c r="P101" i="11"/>
  <c r="R101" i="11"/>
  <c r="T101" i="11"/>
  <c r="X101" i="11"/>
  <c r="P195" i="11"/>
  <c r="N195" i="11"/>
  <c r="R195" i="11"/>
  <c r="T195" i="11"/>
  <c r="X195" i="11"/>
  <c r="V195" i="11"/>
  <c r="V213" i="11"/>
  <c r="X213" i="11"/>
  <c r="R213" i="11"/>
  <c r="T213" i="11"/>
  <c r="P213" i="11"/>
  <c r="N213" i="11"/>
  <c r="R294" i="11"/>
  <c r="T362" i="11"/>
  <c r="X256" i="11"/>
  <c r="T256" i="11"/>
  <c r="P256" i="11"/>
  <c r="N256" i="11"/>
  <c r="R256" i="11"/>
  <c r="X495" i="11"/>
  <c r="V495" i="11"/>
  <c r="R496" i="11"/>
  <c r="N495" i="11"/>
  <c r="T495" i="11"/>
  <c r="P495" i="11"/>
  <c r="V256" i="11"/>
  <c r="P496" i="11"/>
  <c r="R497" i="11"/>
  <c r="N496" i="11"/>
  <c r="X496" i="11"/>
  <c r="V496" i="11"/>
  <c r="T496" i="11"/>
  <c r="N316" i="11"/>
  <c r="P285" i="11"/>
  <c r="V285" i="11"/>
  <c r="T285" i="11"/>
  <c r="R285" i="11"/>
  <c r="V368" i="11"/>
  <c r="T368" i="11"/>
  <c r="R368" i="11"/>
  <c r="P368" i="11"/>
  <c r="X368" i="11"/>
  <c r="N368" i="11"/>
  <c r="R470" i="11"/>
  <c r="P469" i="11"/>
  <c r="T469" i="11"/>
  <c r="N469" i="11"/>
  <c r="V469" i="11"/>
  <c r="X469" i="11"/>
  <c r="R222" i="11"/>
  <c r="V222" i="11"/>
  <c r="T222" i="11"/>
  <c r="X222" i="11"/>
  <c r="N222" i="11"/>
  <c r="P222" i="11"/>
  <c r="P267" i="11"/>
  <c r="N267" i="11"/>
  <c r="X267" i="11"/>
  <c r="V267" i="11"/>
  <c r="T267" i="11"/>
  <c r="R267" i="11"/>
  <c r="R378" i="11"/>
  <c r="X378" i="11"/>
  <c r="V378" i="11"/>
  <c r="T378" i="11"/>
  <c r="P378" i="11"/>
  <c r="N378" i="11"/>
  <c r="R223" i="11"/>
  <c r="V223" i="11"/>
  <c r="X223" i="11"/>
  <c r="N223" i="11"/>
  <c r="P223" i="11"/>
  <c r="T223" i="11"/>
  <c r="N325" i="11"/>
  <c r="V325" i="11"/>
  <c r="X325" i="11"/>
  <c r="P410" i="11"/>
  <c r="X142" i="11"/>
  <c r="V142" i="11"/>
  <c r="P142" i="11"/>
  <c r="N142" i="11"/>
  <c r="R187" i="11"/>
  <c r="X187" i="11"/>
  <c r="N187" i="11"/>
  <c r="P187" i="11"/>
  <c r="T187" i="11"/>
  <c r="V187" i="11"/>
  <c r="T247" i="11"/>
  <c r="R247" i="11"/>
  <c r="P247" i="11"/>
  <c r="N247" i="11"/>
  <c r="X289" i="11"/>
  <c r="P289" i="11"/>
  <c r="R289" i="11"/>
  <c r="T289" i="11"/>
  <c r="N289" i="11"/>
  <c r="R410" i="11"/>
  <c r="T164" i="11"/>
  <c r="N164" i="11"/>
  <c r="R164" i="11"/>
  <c r="P164" i="11"/>
  <c r="V164" i="11"/>
  <c r="X164" i="11"/>
  <c r="X99" i="11"/>
  <c r="T99" i="11"/>
  <c r="V99" i="11"/>
  <c r="T165" i="11"/>
  <c r="N165" i="11"/>
  <c r="P165" i="11"/>
  <c r="V165" i="11"/>
  <c r="R165" i="11"/>
  <c r="X225" i="11"/>
  <c r="N225" i="11"/>
  <c r="R225" i="11"/>
  <c r="R99" i="11"/>
  <c r="P47" i="11"/>
  <c r="X47" i="11"/>
  <c r="R47" i="11"/>
  <c r="T47" i="11"/>
  <c r="N47" i="11"/>
  <c r="V47" i="11"/>
  <c r="T75" i="11"/>
  <c r="P75" i="11"/>
  <c r="V75" i="11"/>
  <c r="X75" i="11"/>
  <c r="R75" i="11"/>
  <c r="N75" i="11"/>
  <c r="P122" i="11"/>
  <c r="V122" i="11"/>
  <c r="X122" i="11"/>
  <c r="T122" i="11"/>
  <c r="N122" i="11"/>
  <c r="R122" i="11"/>
  <c r="N146" i="11"/>
  <c r="R146" i="11"/>
  <c r="X146" i="11"/>
  <c r="P146" i="11"/>
  <c r="T146" i="11"/>
  <c r="V146" i="11"/>
  <c r="X165" i="11"/>
  <c r="X247" i="11"/>
  <c r="T294" i="11"/>
  <c r="N395" i="11"/>
  <c r="K21" i="11"/>
  <c r="M21" i="11" s="1"/>
  <c r="V23" i="11"/>
  <c r="X23" i="11"/>
  <c r="R23" i="11"/>
  <c r="T23" i="11"/>
  <c r="P23" i="11"/>
  <c r="V76" i="11"/>
  <c r="R76" i="11"/>
  <c r="P76" i="11"/>
  <c r="X76" i="11"/>
  <c r="N76" i="11"/>
  <c r="T76" i="11"/>
  <c r="X103" i="11"/>
  <c r="N103" i="11"/>
  <c r="K508" i="11"/>
  <c r="M508" i="11" s="1"/>
  <c r="P515" i="11"/>
  <c r="N515" i="11"/>
  <c r="X515" i="11"/>
  <c r="V515" i="11"/>
  <c r="T515" i="11"/>
  <c r="P190" i="11"/>
  <c r="V294" i="11"/>
  <c r="R395" i="11"/>
  <c r="V24" i="11"/>
  <c r="P24" i="11"/>
  <c r="T24" i="11"/>
  <c r="X24" i="11"/>
  <c r="R24" i="11"/>
  <c r="N48" i="11"/>
  <c r="P48" i="11"/>
  <c r="R48" i="11"/>
  <c r="T48" i="11"/>
  <c r="V48" i="11"/>
  <c r="X48" i="11"/>
  <c r="R190" i="11"/>
  <c r="N248" i="11"/>
  <c r="N262" i="11"/>
  <c r="V395" i="11"/>
  <c r="V450" i="11"/>
  <c r="P450" i="11"/>
  <c r="N450" i="11"/>
  <c r="R451" i="11"/>
  <c r="T450" i="11"/>
  <c r="X450" i="11"/>
  <c r="P457" i="11"/>
  <c r="V457" i="11"/>
  <c r="T457" i="11"/>
  <c r="X457" i="11"/>
  <c r="R457" i="11"/>
  <c r="N457" i="11"/>
  <c r="T72" i="11"/>
  <c r="X72" i="11"/>
  <c r="R72" i="11"/>
  <c r="P72" i="11"/>
  <c r="N72" i="11"/>
  <c r="K61" i="11"/>
  <c r="M61" i="11" s="1"/>
  <c r="T517" i="11"/>
  <c r="P517" i="11"/>
  <c r="N517" i="11"/>
  <c r="X517" i="11"/>
  <c r="V517" i="11"/>
  <c r="V103" i="11"/>
  <c r="X119" i="11"/>
  <c r="T190" i="11"/>
  <c r="N210" i="11"/>
  <c r="P80" i="11"/>
  <c r="P219" i="11"/>
  <c r="T298" i="11"/>
  <c r="P382" i="11"/>
  <c r="T523" i="11"/>
  <c r="X147" i="11"/>
  <c r="P147" i="11"/>
  <c r="N147" i="11"/>
  <c r="X124" i="11"/>
  <c r="P124" i="11"/>
  <c r="V124" i="11"/>
  <c r="X254" i="11"/>
  <c r="V254" i="11"/>
  <c r="V379" i="11"/>
  <c r="X379" i="11"/>
  <c r="T379" i="11"/>
  <c r="N227" i="11"/>
  <c r="P227" i="11"/>
  <c r="X31" i="11"/>
  <c r="T31" i="11"/>
  <c r="P31" i="11"/>
  <c r="N31" i="11"/>
  <c r="P335" i="11"/>
  <c r="X335" i="11"/>
  <c r="V335" i="11"/>
  <c r="X352" i="11"/>
  <c r="V352" i="11"/>
  <c r="T352" i="11"/>
  <c r="X380" i="11"/>
  <c r="V380" i="11"/>
  <c r="X421" i="11"/>
  <c r="N421" i="11"/>
  <c r="R421" i="11"/>
  <c r="P421" i="11"/>
  <c r="N499" i="11"/>
  <c r="X499" i="11"/>
  <c r="V499" i="11"/>
  <c r="T499" i="11"/>
  <c r="N80" i="11"/>
  <c r="R134" i="11"/>
  <c r="N254" i="11"/>
  <c r="P257" i="11"/>
  <c r="N382" i="11"/>
  <c r="N424" i="11"/>
  <c r="R26" i="11"/>
  <c r="T26" i="11"/>
  <c r="V26" i="11"/>
  <c r="P78" i="11"/>
  <c r="T78" i="11"/>
  <c r="X78" i="11"/>
  <c r="N78" i="11"/>
  <c r="P226" i="11"/>
  <c r="N226" i="11"/>
  <c r="R523" i="11"/>
  <c r="T522" i="11"/>
  <c r="X522" i="11"/>
  <c r="V522" i="11"/>
  <c r="N26" i="11"/>
  <c r="R147" i="11"/>
  <c r="X105" i="11"/>
  <c r="T105" i="11"/>
  <c r="N105" i="11"/>
  <c r="T272" i="11"/>
  <c r="P272" i="11"/>
  <c r="R272" i="11"/>
  <c r="N272" i="11"/>
  <c r="R456" i="11"/>
  <c r="T456" i="11"/>
  <c r="P456" i="11"/>
  <c r="N456" i="11"/>
  <c r="X152" i="11"/>
  <c r="R382" i="11"/>
  <c r="V106" i="11"/>
  <c r="N106" i="11"/>
  <c r="P106" i="11"/>
  <c r="R106" i="11"/>
  <c r="V127" i="11"/>
  <c r="R127" i="11"/>
  <c r="X330" i="11"/>
  <c r="V330" i="11"/>
  <c r="X418" i="11"/>
  <c r="N418" i="11"/>
  <c r="K82" i="11"/>
  <c r="M82" i="11" s="1"/>
  <c r="X84" i="11"/>
  <c r="V84" i="11"/>
  <c r="P230" i="11"/>
  <c r="X230" i="11"/>
  <c r="V230" i="11"/>
  <c r="T230" i="11"/>
  <c r="R274" i="11"/>
  <c r="V274" i="11"/>
  <c r="T57" i="11"/>
  <c r="R57" i="11"/>
  <c r="P57" i="11"/>
  <c r="N57" i="11"/>
  <c r="X336" i="11"/>
  <c r="V336" i="11"/>
  <c r="V105" i="11"/>
  <c r="P254" i="11"/>
  <c r="P424" i="11"/>
  <c r="X456" i="11"/>
  <c r="R88" i="11"/>
  <c r="X88" i="11"/>
  <c r="K86" i="11"/>
  <c r="M86" i="11" s="1"/>
  <c r="P198" i="11"/>
  <c r="T198" i="11"/>
  <c r="X217" i="11"/>
  <c r="N217" i="11"/>
  <c r="T217" i="11"/>
  <c r="V217" i="11"/>
  <c r="P234" i="11"/>
  <c r="R234" i="11"/>
  <c r="T234" i="11"/>
  <c r="V234" i="11"/>
  <c r="X275" i="11"/>
  <c r="V275" i="11"/>
  <c r="N299" i="11"/>
  <c r="P299" i="11"/>
  <c r="T381" i="11"/>
  <c r="X381" i="11"/>
  <c r="T501" i="11"/>
  <c r="X501" i="11"/>
  <c r="N64" i="11"/>
  <c r="V78" i="11"/>
  <c r="R105" i="11"/>
  <c r="N134" i="11"/>
  <c r="T178" i="11"/>
  <c r="V178" i="11"/>
  <c r="X178" i="11"/>
  <c r="X201" i="11"/>
  <c r="V227" i="11"/>
  <c r="X218" i="11"/>
  <c r="P239" i="11"/>
  <c r="R254" i="11"/>
  <c r="R299" i="11"/>
  <c r="P337" i="11"/>
  <c r="V381" i="11"/>
  <c r="R416" i="11"/>
  <c r="T424" i="11"/>
  <c r="V80" i="11"/>
  <c r="R80" i="11"/>
  <c r="X80" i="11"/>
  <c r="T167" i="11"/>
  <c r="R167" i="11"/>
  <c r="N196" i="11"/>
  <c r="P196" i="11"/>
  <c r="R196" i="11"/>
  <c r="X329" i="11"/>
  <c r="V329" i="11"/>
  <c r="T329" i="11"/>
  <c r="X417" i="11"/>
  <c r="N417" i="11"/>
  <c r="V523" i="11"/>
  <c r="X523" i="11"/>
  <c r="P523" i="11"/>
  <c r="X273" i="11"/>
  <c r="T273" i="11"/>
  <c r="R273" i="11"/>
  <c r="P273" i="11"/>
  <c r="N470" i="11"/>
  <c r="X470" i="11"/>
  <c r="V470" i="11"/>
  <c r="T470" i="11"/>
  <c r="V56" i="11"/>
  <c r="P56" i="11"/>
  <c r="X298" i="11"/>
  <c r="N298" i="11"/>
  <c r="T216" i="11"/>
  <c r="X216" i="11"/>
  <c r="R255" i="11"/>
  <c r="V255" i="11"/>
  <c r="N355" i="11"/>
  <c r="X355" i="11"/>
  <c r="V355" i="11"/>
  <c r="X500" i="11"/>
  <c r="V500" i="11"/>
  <c r="T500" i="11"/>
  <c r="X227" i="11"/>
  <c r="T59" i="11"/>
  <c r="X59" i="11"/>
  <c r="N113" i="11"/>
  <c r="X113" i="11"/>
  <c r="N132" i="11"/>
  <c r="R132" i="11"/>
  <c r="P132" i="11"/>
  <c r="R172" i="11"/>
  <c r="P172" i="11"/>
  <c r="T172" i="11"/>
  <c r="V172" i="11"/>
  <c r="V276" i="11"/>
  <c r="N276" i="11"/>
  <c r="R430" i="11"/>
  <c r="T430" i="11"/>
  <c r="V430" i="11"/>
  <c r="X430" i="11"/>
  <c r="X474" i="11"/>
  <c r="V474" i="11"/>
  <c r="N502" i="11"/>
  <c r="P502" i="11"/>
  <c r="R78" i="11"/>
  <c r="P105" i="11"/>
  <c r="X196" i="11"/>
  <c r="T227" i="11"/>
  <c r="V218" i="11"/>
  <c r="T254" i="11"/>
  <c r="T275" i="11"/>
  <c r="T299" i="11"/>
  <c r="N329" i="11"/>
  <c r="R337" i="11"/>
  <c r="R381" i="11"/>
  <c r="T416" i="11"/>
  <c r="V424" i="11"/>
  <c r="X437" i="11"/>
  <c r="V501" i="11"/>
  <c r="N214" i="11"/>
  <c r="X214" i="11"/>
  <c r="V214" i="11"/>
  <c r="T214" i="11"/>
  <c r="V157" i="11"/>
  <c r="R157" i="11"/>
  <c r="X157" i="11"/>
  <c r="V219" i="11"/>
  <c r="R219" i="11"/>
  <c r="T219" i="11"/>
  <c r="X219" i="11"/>
  <c r="N239" i="11"/>
  <c r="X239" i="11"/>
  <c r="V239" i="11"/>
  <c r="X339" i="11"/>
  <c r="N339" i="11"/>
  <c r="P339" i="11"/>
  <c r="P459" i="11"/>
  <c r="X459" i="11"/>
  <c r="T459" i="11"/>
  <c r="V133" i="11"/>
  <c r="P133" i="11"/>
  <c r="R133" i="11"/>
  <c r="T133" i="11"/>
  <c r="X133" i="11"/>
  <c r="X357" i="11"/>
  <c r="V357" i="11"/>
  <c r="R329" i="11"/>
  <c r="V94" i="11"/>
  <c r="P94" i="11"/>
  <c r="N94" i="11"/>
  <c r="N305" i="11"/>
  <c r="V305" i="11"/>
  <c r="X305" i="11"/>
  <c r="R56" i="11"/>
  <c r="T104" i="11"/>
  <c r="X226" i="11"/>
  <c r="P255" i="11"/>
  <c r="V441" i="11"/>
  <c r="V132" i="11"/>
  <c r="R200" i="11"/>
  <c r="P214" i="11"/>
  <c r="V226" i="11"/>
  <c r="V241" i="11"/>
  <c r="T255" i="11"/>
  <c r="T303" i="11"/>
  <c r="N330" i="11"/>
  <c r="P357" i="11"/>
  <c r="T441" i="11"/>
  <c r="V502" i="11"/>
  <c r="P157" i="11"/>
  <c r="T158" i="11"/>
  <c r="N158" i="11"/>
  <c r="X278" i="11"/>
  <c r="N278" i="11"/>
  <c r="V104" i="11"/>
  <c r="T196" i="11"/>
  <c r="X416" i="11"/>
  <c r="T311" i="11"/>
  <c r="P311" i="11"/>
  <c r="X311" i="11"/>
  <c r="V311" i="11"/>
  <c r="R311" i="11"/>
  <c r="T84" i="11"/>
  <c r="T136" i="11"/>
  <c r="P136" i="11"/>
  <c r="V490" i="11"/>
  <c r="T490" i="11"/>
  <c r="P490" i="11"/>
  <c r="V506" i="11"/>
  <c r="T506" i="11"/>
  <c r="X37" i="11"/>
  <c r="V50" i="11"/>
  <c r="X56" i="11"/>
  <c r="P104" i="11"/>
  <c r="T124" i="11"/>
  <c r="T132" i="11"/>
  <c r="X159" i="11"/>
  <c r="P167" i="11"/>
  <c r="V204" i="11"/>
  <c r="R214" i="11"/>
  <c r="T226" i="11"/>
  <c r="R217" i="11"/>
  <c r="R240" i="11"/>
  <c r="R241" i="11"/>
  <c r="X255" i="11"/>
  <c r="P330" i="11"/>
  <c r="V339" i="11"/>
  <c r="R357" i="11"/>
  <c r="R417" i="11"/>
  <c r="N474" i="11"/>
  <c r="X502" i="11"/>
  <c r="K192" i="11"/>
  <c r="M192" i="11" s="1"/>
  <c r="R199" i="11"/>
  <c r="T199" i="11"/>
  <c r="V199" i="11"/>
  <c r="V303" i="11"/>
  <c r="P303" i="11"/>
  <c r="R303" i="11"/>
  <c r="N303" i="11"/>
  <c r="N437" i="11"/>
  <c r="P437" i="11"/>
  <c r="T239" i="11"/>
  <c r="T64" i="11"/>
  <c r="X64" i="11"/>
  <c r="V64" i="11"/>
  <c r="P200" i="11"/>
  <c r="T200" i="11"/>
  <c r="V200" i="11"/>
  <c r="X200" i="11"/>
  <c r="P383" i="11"/>
  <c r="N383" i="11"/>
  <c r="T157" i="11"/>
  <c r="T437" i="11"/>
  <c r="V65" i="11"/>
  <c r="R65" i="11"/>
  <c r="T134" i="11"/>
  <c r="V134" i="11"/>
  <c r="X134" i="11"/>
  <c r="X175" i="11"/>
  <c r="T175" i="11"/>
  <c r="T220" i="11"/>
  <c r="V220" i="11"/>
  <c r="X220" i="11"/>
  <c r="N441" i="11"/>
  <c r="R441" i="11"/>
  <c r="N65" i="11"/>
  <c r="X167" i="11"/>
  <c r="R66" i="11"/>
  <c r="P66" i="11"/>
  <c r="R279" i="11"/>
  <c r="N279" i="11"/>
  <c r="P279" i="11"/>
  <c r="T342" i="11"/>
  <c r="P342" i="11"/>
  <c r="N342" i="11"/>
  <c r="V358" i="11"/>
  <c r="X358" i="11"/>
  <c r="P65" i="11"/>
  <c r="R104" i="11"/>
  <c r="V167" i="11"/>
  <c r="N178" i="11"/>
  <c r="P240" i="11"/>
  <c r="R96" i="11"/>
  <c r="T96" i="11"/>
  <c r="V96" i="11"/>
  <c r="N115" i="11"/>
  <c r="R115" i="11"/>
  <c r="V115" i="11"/>
  <c r="X115" i="11"/>
  <c r="V162" i="11"/>
  <c r="R162" i="11"/>
  <c r="P162" i="11"/>
  <c r="N162" i="11"/>
  <c r="P242" i="11"/>
  <c r="R242" i="11"/>
  <c r="X242" i="11"/>
  <c r="R44" i="11"/>
  <c r="V44" i="11"/>
  <c r="V70" i="11"/>
  <c r="R70" i="11"/>
  <c r="T70" i="11"/>
  <c r="P70" i="11"/>
  <c r="N70" i="11"/>
  <c r="P203" i="11"/>
  <c r="X203" i="11"/>
  <c r="R464" i="11"/>
  <c r="T463" i="11"/>
  <c r="T511" i="11"/>
  <c r="P511" i="11"/>
  <c r="X511" i="11"/>
  <c r="X27" i="11"/>
  <c r="T50" i="11"/>
  <c r="X65" i="11"/>
  <c r="N88" i="11"/>
  <c r="N104" i="11"/>
  <c r="R124" i="11"/>
  <c r="T115" i="11"/>
  <c r="V159" i="11"/>
  <c r="N167" i="11"/>
  <c r="R226" i="11"/>
  <c r="X221" i="11"/>
  <c r="P217" i="11"/>
  <c r="T240" i="11"/>
  <c r="V278" i="11"/>
  <c r="R330" i="11"/>
  <c r="T339" i="11"/>
  <c r="T357" i="11"/>
  <c r="T417" i="11"/>
  <c r="P474" i="11"/>
  <c r="X490" i="11"/>
  <c r="P416" i="11"/>
  <c r="N416" i="11"/>
  <c r="P37" i="11"/>
  <c r="T37" i="11"/>
  <c r="V93" i="11"/>
  <c r="T93" i="11"/>
  <c r="P93" i="11"/>
  <c r="N93" i="11"/>
  <c r="X257" i="11"/>
  <c r="R257" i="11"/>
  <c r="T257" i="11"/>
  <c r="V257" i="11"/>
  <c r="R38" i="11"/>
  <c r="V38" i="11"/>
  <c r="P38" i="11"/>
  <c r="T38" i="11"/>
  <c r="X38" i="11"/>
  <c r="P241" i="11"/>
  <c r="T241" i="11"/>
  <c r="X241" i="11"/>
  <c r="R84" i="11"/>
  <c r="N240" i="11"/>
  <c r="N357" i="11"/>
  <c r="R437" i="11"/>
  <c r="T39" i="11"/>
  <c r="V39" i="11"/>
  <c r="N201" i="11"/>
  <c r="V201" i="11"/>
  <c r="T56" i="11"/>
  <c r="P417" i="11"/>
  <c r="N98" i="11"/>
  <c r="T98" i="11"/>
  <c r="X98" i="11"/>
  <c r="N138" i="11"/>
  <c r="R138" i="11"/>
  <c r="P138" i="11"/>
  <c r="T138" i="11"/>
  <c r="P163" i="11"/>
  <c r="T163" i="11"/>
  <c r="V183" i="11"/>
  <c r="T183" i="11"/>
  <c r="R183" i="11"/>
  <c r="N204" i="11"/>
  <c r="P204" i="11"/>
  <c r="N243" i="11"/>
  <c r="X243" i="11"/>
  <c r="R392" i="11"/>
  <c r="V392" i="11"/>
  <c r="T392" i="11"/>
  <c r="P392" i="11"/>
  <c r="X449" i="11"/>
  <c r="N449" i="11"/>
  <c r="X513" i="11"/>
  <c r="N513" i="11"/>
  <c r="V27" i="11"/>
  <c r="R37" i="11"/>
  <c r="R50" i="11"/>
  <c r="V57" i="11"/>
  <c r="P88" i="11"/>
  <c r="N124" i="11"/>
  <c r="T159" i="11"/>
  <c r="R204" i="11"/>
  <c r="X199" i="11"/>
  <c r="N230" i="11"/>
  <c r="V240" i="11"/>
  <c r="V272" i="11"/>
  <c r="T278" i="11"/>
  <c r="N304" i="11"/>
  <c r="T330" i="11"/>
  <c r="R339" i="11"/>
  <c r="X392" i="11"/>
  <c r="V417" i="11"/>
  <c r="P430" i="11"/>
  <c r="N459" i="11"/>
  <c r="R503" i="11"/>
  <c r="N121" i="11"/>
  <c r="R121" i="11"/>
  <c r="R166" i="11"/>
  <c r="V166" i="11"/>
  <c r="P471" i="11"/>
  <c r="V471" i="11"/>
  <c r="V498" i="11"/>
  <c r="T498" i="11"/>
  <c r="P69" i="11"/>
  <c r="R343" i="11"/>
  <c r="X351" i="11"/>
  <c r="N385" i="11"/>
  <c r="T280" i="11"/>
  <c r="X280" i="11"/>
  <c r="N359" i="11"/>
  <c r="R359" i="11"/>
  <c r="R384" i="11"/>
  <c r="V384" i="11"/>
  <c r="R504" i="11"/>
  <c r="X503" i="11"/>
  <c r="N524" i="11"/>
  <c r="T524" i="11"/>
  <c r="R153" i="11"/>
  <c r="R280" i="11"/>
  <c r="P277" i="11"/>
  <c r="T315" i="11"/>
  <c r="P384" i="11"/>
  <c r="N391" i="11"/>
  <c r="N427" i="11"/>
  <c r="T480" i="11"/>
  <c r="P480" i="11"/>
  <c r="K33" i="11"/>
  <c r="M33" i="11" s="1"/>
  <c r="V36" i="11"/>
  <c r="V58" i="11"/>
  <c r="R58" i="11"/>
  <c r="T108" i="11"/>
  <c r="R108" i="11"/>
  <c r="X108" i="11"/>
  <c r="N197" i="11"/>
  <c r="R197" i="11"/>
  <c r="P263" i="11"/>
  <c r="T263" i="11"/>
  <c r="R360" i="11"/>
  <c r="P360" i="11"/>
  <c r="X525" i="11"/>
  <c r="V525" i="11"/>
  <c r="X109" i="11"/>
  <c r="V153" i="11"/>
  <c r="P166" i="11"/>
  <c r="R171" i="11"/>
  <c r="T197" i="11"/>
  <c r="P280" i="11"/>
  <c r="N277" i="11"/>
  <c r="V315" i="11"/>
  <c r="V328" i="11"/>
  <c r="N360" i="11"/>
  <c r="N384" i="11"/>
  <c r="P391" i="11"/>
  <c r="P427" i="11"/>
  <c r="N503" i="11"/>
  <c r="N525" i="11"/>
  <c r="V131" i="11"/>
  <c r="X131" i="11"/>
  <c r="R284" i="11"/>
  <c r="N284" i="11"/>
  <c r="J348" i="11"/>
  <c r="K332" i="11" s="1"/>
  <c r="M332" i="11" s="1"/>
  <c r="X526" i="11"/>
  <c r="T526" i="11"/>
  <c r="N526" i="11"/>
  <c r="T109" i="11"/>
  <c r="X153" i="11"/>
  <c r="N280" i="11"/>
  <c r="X315" i="11"/>
  <c r="R391" i="11"/>
  <c r="R427" i="11"/>
  <c r="X448" i="11"/>
  <c r="P503" i="11"/>
  <c r="P525" i="11"/>
  <c r="T43" i="11"/>
  <c r="P43" i="11"/>
  <c r="N135" i="11"/>
  <c r="R135" i="11"/>
  <c r="N324" i="11"/>
  <c r="P324" i="11"/>
  <c r="P35" i="11"/>
  <c r="V95" i="11"/>
  <c r="N114" i="11"/>
  <c r="X168" i="11"/>
  <c r="T215" i="11"/>
  <c r="P338" i="11"/>
  <c r="T350" i="11"/>
  <c r="R369" i="11"/>
  <c r="N460" i="11"/>
  <c r="N504" i="11"/>
  <c r="R526" i="11"/>
  <c r="P460" i="11"/>
  <c r="V526" i="11"/>
  <c r="T97" i="11"/>
  <c r="P97" i="11"/>
  <c r="P116" i="11"/>
  <c r="R116" i="11"/>
  <c r="P176" i="11"/>
  <c r="X176" i="11"/>
  <c r="X58" i="11"/>
  <c r="X71" i="11"/>
  <c r="N108" i="11"/>
  <c r="R95" i="11"/>
  <c r="T121" i="11"/>
  <c r="T168" i="11"/>
  <c r="T202" i="11"/>
  <c r="N263" i="11"/>
  <c r="X350" i="11"/>
  <c r="T460" i="11"/>
  <c r="X481" i="11"/>
  <c r="T504" i="11"/>
  <c r="Z404" i="11"/>
  <c r="Z398" i="11"/>
  <c r="Z399" i="11"/>
  <c r="Z110" i="11"/>
  <c r="K140" i="11"/>
  <c r="M140" i="11" s="1"/>
  <c r="K180" i="11"/>
  <c r="M180" i="11" s="1"/>
  <c r="K282" i="11"/>
  <c r="M282" i="11" s="1"/>
  <c r="J447" i="11"/>
  <c r="K207" i="11"/>
  <c r="M207" i="11" s="1"/>
  <c r="K251" i="11"/>
  <c r="M251" i="11" s="1"/>
  <c r="K129" i="11"/>
  <c r="M129" i="11" s="1"/>
  <c r="K41" i="11"/>
  <c r="M41" i="11" s="1"/>
  <c r="K149" i="11"/>
  <c r="M149" i="11" s="1"/>
  <c r="K296" i="11"/>
  <c r="M296" i="11" s="1"/>
  <c r="K301" i="11"/>
  <c r="M301" i="11" s="1"/>
  <c r="K487" i="11"/>
  <c r="M478" i="11"/>
  <c r="M483" i="11" s="1"/>
  <c r="M537" i="11" s="1"/>
  <c r="J436" i="11"/>
  <c r="J442" i="11"/>
  <c r="J435" i="11"/>
  <c r="J440" i="11"/>
  <c r="J433" i="11"/>
  <c r="K291" i="11"/>
  <c r="M291" i="11" s="1"/>
  <c r="K236" i="11"/>
  <c r="M236" i="11" s="1"/>
  <c r="K376" i="11"/>
  <c r="J438" i="11"/>
  <c r="J434" i="11"/>
  <c r="K270" i="11"/>
  <c r="M270" i="11" s="1"/>
  <c r="K492" i="11"/>
  <c r="M492" i="11" s="1"/>
  <c r="J439" i="11"/>
  <c r="K90" i="11"/>
  <c r="M90" i="11" s="1"/>
  <c r="K535" i="11" l="1"/>
  <c r="Z71" i="11"/>
  <c r="Z261" i="11"/>
  <c r="Z351" i="11"/>
  <c r="Z458" i="11"/>
  <c r="R528" i="11"/>
  <c r="P528" i="11"/>
  <c r="N528" i="11"/>
  <c r="X528" i="11"/>
  <c r="T528" i="11"/>
  <c r="V528" i="11"/>
  <c r="Z344" i="11"/>
  <c r="Z66" i="11"/>
  <c r="Z459" i="11"/>
  <c r="Z142" i="11"/>
  <c r="Z378" i="11"/>
  <c r="Z74" i="11"/>
  <c r="Z64" i="11"/>
  <c r="Z194" i="11"/>
  <c r="Z258" i="11"/>
  <c r="Z233" i="11"/>
  <c r="Z211" i="11"/>
  <c r="Z69" i="11"/>
  <c r="Z267" i="11"/>
  <c r="Z46" i="11"/>
  <c r="Z177" i="11"/>
  <c r="Z249" i="11"/>
  <c r="Z147" i="11"/>
  <c r="Z35" i="11"/>
  <c r="Z361" i="11"/>
  <c r="Z88" i="11"/>
  <c r="Z132" i="11"/>
  <c r="Z524" i="11"/>
  <c r="Z135" i="11"/>
  <c r="Z413" i="11"/>
  <c r="Z410" i="11"/>
  <c r="Z293" i="11"/>
  <c r="Z152" i="11"/>
  <c r="Z77" i="11"/>
  <c r="Z395" i="11"/>
  <c r="Z163" i="11"/>
  <c r="Z65" i="11"/>
  <c r="Z107" i="11"/>
  <c r="Z137" i="11"/>
  <c r="Z521" i="11"/>
  <c r="Z369" i="11"/>
  <c r="Z26" i="11"/>
  <c r="Z210" i="11"/>
  <c r="Z481" i="11"/>
  <c r="Z336" i="11"/>
  <c r="Z457" i="11"/>
  <c r="Z146" i="11"/>
  <c r="Z45" i="11"/>
  <c r="Z84" i="11"/>
  <c r="Z218" i="11"/>
  <c r="Z466" i="11"/>
  <c r="Z315" i="11"/>
  <c r="Z25" i="11"/>
  <c r="Z136" i="11"/>
  <c r="Z78" i="11"/>
  <c r="Z379" i="11"/>
  <c r="Z166" i="11"/>
  <c r="Z368" i="11"/>
  <c r="Z186" i="11"/>
  <c r="Z117" i="11"/>
  <c r="Z352" i="11"/>
  <c r="Z275" i="11"/>
  <c r="Z424" i="11"/>
  <c r="Z145" i="11"/>
  <c r="Z312" i="11"/>
  <c r="Z49" i="11"/>
  <c r="Z102" i="11"/>
  <c r="Z99" i="11"/>
  <c r="Z75" i="11"/>
  <c r="Z127" i="11"/>
  <c r="Z525" i="11"/>
  <c r="Z276" i="11"/>
  <c r="Z183" i="11"/>
  <c r="Z203" i="11"/>
  <c r="Z490" i="11"/>
  <c r="Z116" i="11"/>
  <c r="Z176" i="11"/>
  <c r="Z360" i="11"/>
  <c r="Z39" i="11"/>
  <c r="Z178" i="11"/>
  <c r="Z123" i="11"/>
  <c r="Z134" i="11"/>
  <c r="Z97" i="11"/>
  <c r="Z383" i="11"/>
  <c r="Z523" i="11"/>
  <c r="Z480" i="11"/>
  <c r="Z456" i="11"/>
  <c r="Z223" i="11"/>
  <c r="Z451" i="11"/>
  <c r="Z31" i="11"/>
  <c r="Z262" i="11"/>
  <c r="Z273" i="11"/>
  <c r="Z168" i="11"/>
  <c r="Z279" i="11"/>
  <c r="Z339" i="11"/>
  <c r="Z391" i="11"/>
  <c r="Z221" i="11"/>
  <c r="Z103" i="11"/>
  <c r="Z325" i="11"/>
  <c r="Z224" i="11"/>
  <c r="Z304" i="11"/>
  <c r="Z101" i="11"/>
  <c r="Z171" i="11"/>
  <c r="Z522" i="11"/>
  <c r="Z202" i="11"/>
  <c r="Z427" i="11"/>
  <c r="Z463" i="11"/>
  <c r="Z196" i="11"/>
  <c r="Z392" i="11"/>
  <c r="Z254" i="11"/>
  <c r="Z57" i="11"/>
  <c r="Z24" i="11"/>
  <c r="Z263" i="11"/>
  <c r="Z356" i="11"/>
  <c r="Z72" i="11"/>
  <c r="Z214" i="11"/>
  <c r="Z80" i="11"/>
  <c r="Z498" i="11"/>
  <c r="Z153" i="11"/>
  <c r="Z121" i="11"/>
  <c r="Z380" i="11"/>
  <c r="Z113" i="11"/>
  <c r="Z350" i="11"/>
  <c r="Z506" i="11"/>
  <c r="Z401" i="11"/>
  <c r="Z449" i="11"/>
  <c r="Z114" i="11"/>
  <c r="Z98" i="11"/>
  <c r="Z199" i="11"/>
  <c r="Z104" i="11"/>
  <c r="Z500" i="11"/>
  <c r="Z187" i="11"/>
  <c r="Z248" i="11"/>
  <c r="Z284" i="11"/>
  <c r="Z167" i="11"/>
  <c r="Z197" i="11"/>
  <c r="Z239" i="11"/>
  <c r="Z172" i="11"/>
  <c r="Z298" i="11"/>
  <c r="Z76" i="11"/>
  <c r="Z367" i="11"/>
  <c r="Z124" i="11"/>
  <c r="Z220" i="11"/>
  <c r="Z219" i="11"/>
  <c r="Z73" i="11"/>
  <c r="Z515" i="11"/>
  <c r="Z120" i="11"/>
  <c r="Z96" i="11"/>
  <c r="Z243" i="11"/>
  <c r="Z257" i="11"/>
  <c r="Z119" i="11"/>
  <c r="Z324" i="11"/>
  <c r="Z343" i="11"/>
  <c r="Z106" i="11"/>
  <c r="Z47" i="11"/>
  <c r="Z381" i="11"/>
  <c r="Z94" i="11"/>
  <c r="Z158" i="11"/>
  <c r="Z241" i="11"/>
  <c r="Z517" i="11"/>
  <c r="Z437" i="11"/>
  <c r="Z256" i="11"/>
  <c r="Z122" i="11"/>
  <c r="Z234" i="11"/>
  <c r="Z175" i="11"/>
  <c r="Z198" i="11"/>
  <c r="Z247" i="11"/>
  <c r="Z328" i="11"/>
  <c r="Z385" i="11"/>
  <c r="Z471" i="11"/>
  <c r="Z329" i="11"/>
  <c r="Z274" i="11"/>
  <c r="Z56" i="11"/>
  <c r="Z50" i="11"/>
  <c r="Z133" i="11"/>
  <c r="Z200" i="11"/>
  <c r="Z450" i="11"/>
  <c r="Z27" i="11"/>
  <c r="Z511" i="11"/>
  <c r="Z242" i="11"/>
  <c r="Z358" i="11"/>
  <c r="Z157" i="11"/>
  <c r="Z418" i="11"/>
  <c r="Z335" i="11"/>
  <c r="Z165" i="11"/>
  <c r="Z505" i="11"/>
  <c r="Z212" i="11"/>
  <c r="Z362" i="11"/>
  <c r="Z118" i="11"/>
  <c r="Z494" i="11"/>
  <c r="Z115" i="11"/>
  <c r="Z355" i="11"/>
  <c r="Z131" i="11"/>
  <c r="Z337" i="11"/>
  <c r="Z37" i="11"/>
  <c r="Z44" i="11"/>
  <c r="Z311" i="11"/>
  <c r="Z460" i="11"/>
  <c r="Z95" i="11"/>
  <c r="Z338" i="11"/>
  <c r="Z109" i="11"/>
  <c r="Z277" i="11"/>
  <c r="Z58" i="11"/>
  <c r="Z513" i="11"/>
  <c r="Z138" i="11"/>
  <c r="Z38" i="11"/>
  <c r="Z162" i="11"/>
  <c r="Z342" i="11"/>
  <c r="Z159" i="11"/>
  <c r="Z59" i="11"/>
  <c r="Z501" i="11"/>
  <c r="Z285" i="11"/>
  <c r="Z195" i="11"/>
  <c r="Z244" i="11"/>
  <c r="Z205" i="11"/>
  <c r="Z417" i="11"/>
  <c r="Z164" i="11"/>
  <c r="Z43" i="11"/>
  <c r="Z441" i="11"/>
  <c r="Z453" i="11"/>
  <c r="Z216" i="11"/>
  <c r="Z345" i="11"/>
  <c r="Z108" i="11"/>
  <c r="Z215" i="11"/>
  <c r="Z526" i="11"/>
  <c r="Z36" i="11"/>
  <c r="Z359" i="11"/>
  <c r="Z430" i="11"/>
  <c r="Z357" i="11"/>
  <c r="Z255" i="11"/>
  <c r="Z316" i="11"/>
  <c r="Z400" i="11"/>
  <c r="Z144" i="11"/>
  <c r="K387" i="11"/>
  <c r="M387" i="11" s="1"/>
  <c r="X438" i="11"/>
  <c r="N438" i="11"/>
  <c r="T438" i="11"/>
  <c r="P438" i="11"/>
  <c r="V438" i="11"/>
  <c r="R438" i="11"/>
  <c r="T433" i="11"/>
  <c r="X433" i="11"/>
  <c r="R433" i="11"/>
  <c r="P433" i="11"/>
  <c r="N433" i="11"/>
  <c r="V433" i="11"/>
  <c r="Z278" i="11"/>
  <c r="Z217" i="11"/>
  <c r="Z421" i="11"/>
  <c r="Z323" i="11"/>
  <c r="Z272" i="11"/>
  <c r="Z93" i="11"/>
  <c r="Z289" i="11"/>
  <c r="Z286" i="11"/>
  <c r="Z452" i="11"/>
  <c r="Z305" i="11"/>
  <c r="Z48" i="11"/>
  <c r="Z469" i="11"/>
  <c r="T442" i="11"/>
  <c r="P442" i="11"/>
  <c r="R442" i="11"/>
  <c r="V442" i="11"/>
  <c r="N442" i="11"/>
  <c r="X442" i="11"/>
  <c r="Z317" i="11"/>
  <c r="Z230" i="11"/>
  <c r="Z474" i="11"/>
  <c r="Z213" i="11"/>
  <c r="Z470" i="11"/>
  <c r="Z225" i="11"/>
  <c r="Z495" i="11"/>
  <c r="Z100" i="11"/>
  <c r="Z320" i="11"/>
  <c r="P440" i="11"/>
  <c r="N440" i="11"/>
  <c r="R440" i="11"/>
  <c r="T440" i="11"/>
  <c r="X440" i="11"/>
  <c r="V440" i="11"/>
  <c r="R435" i="11"/>
  <c r="T435" i="11"/>
  <c r="V435" i="11"/>
  <c r="N435" i="11"/>
  <c r="P435" i="11"/>
  <c r="X435" i="11"/>
  <c r="Z201" i="11"/>
  <c r="Z503" i="11"/>
  <c r="Z204" i="11"/>
  <c r="Z268" i="11"/>
  <c r="Z497" i="11"/>
  <c r="Z240" i="11"/>
  <c r="Z70" i="11"/>
  <c r="Z502" i="11"/>
  <c r="Z227" i="11"/>
  <c r="Z349" i="11"/>
  <c r="Z465" i="11"/>
  <c r="Z23" i="11"/>
  <c r="Z499" i="11"/>
  <c r="Z496" i="11"/>
  <c r="X436" i="11"/>
  <c r="R436" i="11"/>
  <c r="V436" i="11"/>
  <c r="T436" i="11"/>
  <c r="N436" i="11"/>
  <c r="P436" i="11"/>
  <c r="V439" i="11"/>
  <c r="P439" i="11"/>
  <c r="N439" i="11"/>
  <c r="R439" i="11"/>
  <c r="T439" i="11"/>
  <c r="X439" i="11"/>
  <c r="Z105" i="11"/>
  <c r="Z190" i="11"/>
  <c r="Z287" i="11"/>
  <c r="Z266" i="11"/>
  <c r="P348" i="11"/>
  <c r="V348" i="11"/>
  <c r="T348" i="11"/>
  <c r="X348" i="11"/>
  <c r="R348" i="11"/>
  <c r="N348" i="11"/>
  <c r="Z226" i="11"/>
  <c r="Z382" i="11"/>
  <c r="Z504" i="11"/>
  <c r="Z384" i="11"/>
  <c r="Z330" i="11"/>
  <c r="Z416" i="11"/>
  <c r="Z294" i="11"/>
  <c r="T447" i="11"/>
  <c r="V447" i="11"/>
  <c r="P447" i="11"/>
  <c r="X447" i="11"/>
  <c r="R448" i="11"/>
  <c r="Z448" i="11" s="1"/>
  <c r="N447" i="11"/>
  <c r="R447" i="11"/>
  <c r="Z280" i="11"/>
  <c r="Z303" i="11"/>
  <c r="X434" i="11"/>
  <c r="T434" i="11"/>
  <c r="R434" i="11"/>
  <c r="P434" i="11"/>
  <c r="N434" i="11"/>
  <c r="V434" i="11"/>
  <c r="Z299" i="11"/>
  <c r="Z222" i="11"/>
  <c r="Z143" i="11"/>
  <c r="Z464" i="11"/>
  <c r="M376" i="11"/>
  <c r="K444" i="11"/>
  <c r="M444" i="11" s="1"/>
  <c r="K371" i="11"/>
  <c r="K528" i="11"/>
  <c r="K537" i="11" s="1"/>
  <c r="L428" i="11" s="1"/>
  <c r="M487" i="11"/>
  <c r="M528" i="11" s="1"/>
  <c r="K554" i="11" s="1"/>
  <c r="Z528" i="11" l="1"/>
  <c r="AA528" i="11" s="1"/>
  <c r="S528" i="11"/>
  <c r="Q528" i="11"/>
  <c r="O528" i="11"/>
  <c r="W528" i="11"/>
  <c r="U528" i="11"/>
  <c r="Y528" i="11"/>
  <c r="X539" i="11"/>
  <c r="V539" i="11"/>
  <c r="Z439" i="11"/>
  <c r="T539" i="11"/>
  <c r="P539" i="11"/>
  <c r="R539" i="11"/>
  <c r="Z348" i="11"/>
  <c r="Z434" i="11"/>
  <c r="Z435" i="11"/>
  <c r="Z433" i="11"/>
  <c r="Z436" i="11"/>
  <c r="Z442" i="11"/>
  <c r="Z447" i="11"/>
  <c r="N539" i="11"/>
  <c r="Z440" i="11"/>
  <c r="Z438" i="11"/>
  <c r="K552" i="11"/>
  <c r="K553" i="11"/>
  <c r="K556" i="11" s="1"/>
  <c r="L522" i="11"/>
  <c r="L505" i="11"/>
  <c r="L526" i="11"/>
  <c r="L523" i="11"/>
  <c r="L515" i="11"/>
  <c r="L496" i="11"/>
  <c r="L517" i="11"/>
  <c r="L525" i="11"/>
  <c r="L501" i="11"/>
  <c r="L504" i="11"/>
  <c r="L495" i="11"/>
  <c r="L511" i="11"/>
  <c r="L490" i="11"/>
  <c r="L497" i="11"/>
  <c r="L502" i="11"/>
  <c r="L494" i="11"/>
  <c r="L503" i="11"/>
  <c r="L513" i="11"/>
  <c r="L521" i="11"/>
  <c r="L500" i="11"/>
  <c r="L498" i="11"/>
  <c r="L499" i="11"/>
  <c r="L524" i="11"/>
  <c r="L506" i="11"/>
  <c r="K531" i="11"/>
  <c r="M371" i="11"/>
  <c r="M531" i="11" s="1"/>
  <c r="K476" i="11"/>
  <c r="Z539" i="11" l="1"/>
  <c r="L487" i="11"/>
  <c r="L508" i="11"/>
  <c r="L519" i="11"/>
  <c r="M476" i="11"/>
  <c r="M533" i="11" s="1"/>
  <c r="M539" i="11" s="1"/>
  <c r="K545" i="11" s="1"/>
  <c r="K533" i="11"/>
  <c r="L492" i="11"/>
  <c r="L52" i="11" l="1"/>
  <c r="K539" i="11"/>
  <c r="L531" i="11"/>
  <c r="U539" i="11"/>
  <c r="S539" i="11"/>
  <c r="Q539" i="11"/>
  <c r="W539" i="11"/>
  <c r="O539" i="11"/>
  <c r="Y539" i="11"/>
  <c r="L432" i="11"/>
  <c r="L402" i="11"/>
  <c r="L156" i="11"/>
  <c r="L426" i="11"/>
  <c r="L398" i="11"/>
  <c r="L412" i="11"/>
  <c r="L425" i="11"/>
  <c r="L423" i="11"/>
  <c r="L422" i="11"/>
  <c r="L161" i="11"/>
  <c r="L111" i="11"/>
  <c r="L409" i="11"/>
  <c r="L101" i="11"/>
  <c r="L45" i="11"/>
  <c r="L122" i="11"/>
  <c r="L431" i="11"/>
  <c r="L284" i="11"/>
  <c r="L146" i="11"/>
  <c r="L113" i="11"/>
  <c r="L56" i="11"/>
  <c r="L408" i="11"/>
  <c r="L407" i="11"/>
  <c r="L358" i="11"/>
  <c r="L321" i="11"/>
  <c r="L411" i="11"/>
  <c r="L43" i="11"/>
  <c r="L403" i="11"/>
  <c r="L183" i="11"/>
  <c r="L106" i="11"/>
  <c r="L117" i="11"/>
  <c r="L420" i="11"/>
  <c r="L116" i="11"/>
  <c r="L419" i="11"/>
  <c r="L316" i="11"/>
  <c r="L154" i="11"/>
  <c r="L114" i="11"/>
  <c r="L24" i="11"/>
  <c r="L123" i="11"/>
  <c r="L401" i="11"/>
  <c r="L243" i="11"/>
  <c r="L220" i="11"/>
  <c r="L155" i="11"/>
  <c r="L75" i="11"/>
  <c r="L58" i="11"/>
  <c r="L27" i="11"/>
  <c r="L74" i="11"/>
  <c r="L481" i="11"/>
  <c r="L337" i="11"/>
  <c r="L104" i="11"/>
  <c r="L103" i="11"/>
  <c r="L417" i="11"/>
  <c r="L205" i="11"/>
  <c r="L311" i="11"/>
  <c r="L279" i="11"/>
  <c r="L160" i="11"/>
  <c r="L406" i="11"/>
  <c r="L361" i="11"/>
  <c r="L399" i="11"/>
  <c r="L153" i="11"/>
  <c r="L195" i="11"/>
  <c r="L127" i="11"/>
  <c r="L394" i="11"/>
  <c r="L71" i="11"/>
  <c r="L474" i="11"/>
  <c r="L414" i="11"/>
  <c r="L368" i="11"/>
  <c r="L344" i="11"/>
  <c r="L239" i="11"/>
  <c r="L162" i="11"/>
  <c r="L415" i="11"/>
  <c r="L257" i="11"/>
  <c r="L335" i="11"/>
  <c r="L110" i="11"/>
  <c r="L382" i="11"/>
  <c r="L118" i="11"/>
  <c r="L76" i="11"/>
  <c r="L157" i="11"/>
  <c r="L427" i="11"/>
  <c r="L351" i="11"/>
  <c r="L404" i="11"/>
  <c r="L132" i="11"/>
  <c r="L35" i="11"/>
  <c r="L405" i="11"/>
  <c r="L46" i="11"/>
  <c r="L59" i="11"/>
  <c r="L230" i="11"/>
  <c r="L453" i="11"/>
  <c r="L418" i="11"/>
  <c r="L324" i="11"/>
  <c r="L214" i="11"/>
  <c r="L383" i="11"/>
  <c r="L345" i="11"/>
  <c r="L37" i="11"/>
  <c r="L293" i="11"/>
  <c r="L80" i="11"/>
  <c r="L222" i="11"/>
  <c r="L177" i="11"/>
  <c r="L367" i="11"/>
  <c r="L248" i="11"/>
  <c r="L107" i="11"/>
  <c r="L303" i="11"/>
  <c r="L537" i="11"/>
  <c r="L323" i="11"/>
  <c r="L369" i="11"/>
  <c r="L136" i="11"/>
  <c r="L95" i="11"/>
  <c r="L355" i="11"/>
  <c r="L384" i="11"/>
  <c r="L289" i="11"/>
  <c r="L171" i="11"/>
  <c r="L69" i="11"/>
  <c r="L385" i="11"/>
  <c r="L221" i="11"/>
  <c r="L416" i="11"/>
  <c r="L163" i="11"/>
  <c r="L216" i="11"/>
  <c r="L234" i="11"/>
  <c r="L138" i="11"/>
  <c r="L200" i="11"/>
  <c r="L134" i="11"/>
  <c r="L23" i="11"/>
  <c r="L88" i="11"/>
  <c r="L86" i="11" s="1"/>
  <c r="L349" i="11"/>
  <c r="L145" i="11"/>
  <c r="L212" i="11"/>
  <c r="L218" i="11"/>
  <c r="L336" i="11"/>
  <c r="L165" i="11"/>
  <c r="L312" i="11"/>
  <c r="L70" i="11"/>
  <c r="L93" i="11"/>
  <c r="L152" i="11"/>
  <c r="L172" i="11"/>
  <c r="L450" i="11"/>
  <c r="L395" i="11"/>
  <c r="L410" i="11"/>
  <c r="L362" i="11"/>
  <c r="L263" i="11"/>
  <c r="L255" i="11"/>
  <c r="L98" i="11"/>
  <c r="L210" i="11"/>
  <c r="L338" i="11"/>
  <c r="L317" i="11"/>
  <c r="L329" i="11"/>
  <c r="L105" i="11"/>
  <c r="L158" i="11"/>
  <c r="L298" i="11"/>
  <c r="L115" i="11"/>
  <c r="L131" i="11"/>
  <c r="L379" i="11"/>
  <c r="L167" i="11"/>
  <c r="L25" i="11"/>
  <c r="L108" i="11"/>
  <c r="L190" i="11"/>
  <c r="L392" i="11"/>
  <c r="L36" i="11"/>
  <c r="L77" i="11"/>
  <c r="L249" i="11"/>
  <c r="L144" i="11"/>
  <c r="L448" i="11"/>
  <c r="L109" i="11"/>
  <c r="L262" i="11"/>
  <c r="L470" i="11"/>
  <c r="L120" i="11"/>
  <c r="L325" i="11"/>
  <c r="L266" i="11"/>
  <c r="L133" i="11"/>
  <c r="L64" i="11"/>
  <c r="L348" i="11"/>
  <c r="L121" i="11"/>
  <c r="L164" i="11"/>
  <c r="L94" i="11"/>
  <c r="L84" i="11"/>
  <c r="L82" i="11" s="1"/>
  <c r="L196" i="11"/>
  <c r="L305" i="11"/>
  <c r="L287" i="11"/>
  <c r="L78" i="11"/>
  <c r="L224" i="11"/>
  <c r="L100" i="11"/>
  <c r="L166" i="11"/>
  <c r="L380" i="11"/>
  <c r="L66" i="11"/>
  <c r="L256" i="11"/>
  <c r="L201" i="11"/>
  <c r="L211" i="11"/>
  <c r="L304" i="11"/>
  <c r="L203" i="11"/>
  <c r="L272" i="11"/>
  <c r="L175" i="11"/>
  <c r="L356" i="11"/>
  <c r="L26" i="11"/>
  <c r="L204" i="11"/>
  <c r="L44" i="11"/>
  <c r="L469" i="11"/>
  <c r="L202" i="11"/>
  <c r="L285" i="11"/>
  <c r="L213" i="11"/>
  <c r="L391" i="11"/>
  <c r="L72" i="11"/>
  <c r="L339" i="11"/>
  <c r="L342" i="11"/>
  <c r="L254" i="11"/>
  <c r="L197" i="11"/>
  <c r="L240" i="11"/>
  <c r="L299" i="11"/>
  <c r="L352" i="11"/>
  <c r="L147" i="11"/>
  <c r="L360" i="11"/>
  <c r="L449" i="11"/>
  <c r="L421" i="11"/>
  <c r="L48" i="11"/>
  <c r="L268" i="11"/>
  <c r="L241" i="11"/>
  <c r="L413" i="11"/>
  <c r="L278" i="11"/>
  <c r="L400" i="11"/>
  <c r="L135" i="11"/>
  <c r="L480" i="11"/>
  <c r="L143" i="11"/>
  <c r="L244" i="11"/>
  <c r="L38" i="11"/>
  <c r="L261" i="11"/>
  <c r="L315" i="11"/>
  <c r="L199" i="11"/>
  <c r="L424" i="11"/>
  <c r="L381" i="11"/>
  <c r="L176" i="11"/>
  <c r="L47" i="11"/>
  <c r="L233" i="11"/>
  <c r="L227" i="11"/>
  <c r="L65" i="11"/>
  <c r="L276" i="11"/>
  <c r="L471" i="11"/>
  <c r="L99" i="11"/>
  <c r="L39" i="11"/>
  <c r="L343" i="11"/>
  <c r="L137" i="11"/>
  <c r="L286" i="11"/>
  <c r="L294" i="11"/>
  <c r="L437" i="11"/>
  <c r="L97" i="11"/>
  <c r="L178" i="11"/>
  <c r="L430" i="11"/>
  <c r="L124" i="11"/>
  <c r="L247" i="11"/>
  <c r="L275" i="11"/>
  <c r="L96" i="11"/>
  <c r="L49" i="11"/>
  <c r="L142" i="11"/>
  <c r="L31" i="11"/>
  <c r="L29" i="11" s="1"/>
  <c r="L119" i="11"/>
  <c r="L50" i="11"/>
  <c r="L102" i="11"/>
  <c r="L350" i="11"/>
  <c r="L73" i="11"/>
  <c r="L217" i="11"/>
  <c r="L274" i="11"/>
  <c r="L225" i="11"/>
  <c r="L194" i="11"/>
  <c r="L359" i="11"/>
  <c r="L168" i="11"/>
  <c r="L330" i="11"/>
  <c r="L57" i="11"/>
  <c r="L226" i="11"/>
  <c r="L451" i="11"/>
  <c r="L452" i="11"/>
  <c r="L258" i="11"/>
  <c r="L273" i="11"/>
  <c r="L328" i="11"/>
  <c r="L186" i="11"/>
  <c r="L280" i="11"/>
  <c r="L357" i="11"/>
  <c r="L267" i="11"/>
  <c r="L159" i="11"/>
  <c r="L187" i="11"/>
  <c r="L242" i="11"/>
  <c r="L223" i="11"/>
  <c r="L215" i="11"/>
  <c r="L441" i="11"/>
  <c r="L378" i="11"/>
  <c r="L198" i="11"/>
  <c r="L219" i="11"/>
  <c r="L277" i="11"/>
  <c r="L447" i="11"/>
  <c r="L442" i="11"/>
  <c r="L436" i="11"/>
  <c r="L433" i="11"/>
  <c r="L440" i="11"/>
  <c r="L434" i="11"/>
  <c r="L435" i="11"/>
  <c r="L438" i="11"/>
  <c r="L439" i="11"/>
  <c r="L373" i="11"/>
  <c r="L533" i="11"/>
  <c r="L528" i="11"/>
  <c r="K544" i="11" l="1"/>
  <c r="K543" i="11"/>
  <c r="AA539" i="11"/>
  <c r="L291" i="11"/>
  <c r="L282" i="11"/>
  <c r="L539" i="11"/>
  <c r="L129" i="11"/>
  <c r="L180" i="11"/>
  <c r="L307" i="11"/>
  <c r="L444" i="11"/>
  <c r="L270" i="11"/>
  <c r="L90" i="11"/>
  <c r="L376" i="11"/>
  <c r="L478" i="11"/>
  <c r="L483" i="11" s="1"/>
  <c r="L21" i="11"/>
  <c r="L296" i="11"/>
  <c r="L41" i="11"/>
  <c r="L33" i="11"/>
  <c r="L332" i="11"/>
  <c r="L61" i="11"/>
  <c r="L251" i="11"/>
  <c r="L207" i="11"/>
  <c r="L387" i="11"/>
  <c r="L301" i="11"/>
  <c r="L365" i="11"/>
  <c r="L54" i="11"/>
  <c r="L149" i="11"/>
  <c r="L192" i="11"/>
  <c r="L236" i="11"/>
  <c r="L140" i="11"/>
  <c r="L371" i="11" l="1"/>
  <c r="L476" i="11"/>
  <c r="I491" i="9" l="1"/>
  <c r="J491" i="9" s="1"/>
  <c r="J527" i="9"/>
  <c r="J526" i="9"/>
  <c r="J525" i="9"/>
  <c r="J524" i="9"/>
  <c r="J523" i="9"/>
  <c r="J522" i="9"/>
  <c r="I506" i="9"/>
  <c r="J506" i="9" s="1"/>
  <c r="I505" i="9"/>
  <c r="J505" i="9" s="1"/>
  <c r="I504" i="9"/>
  <c r="J504" i="9" s="1"/>
  <c r="I503" i="9"/>
  <c r="J503" i="9" s="1"/>
  <c r="I502" i="9"/>
  <c r="J502" i="9" s="1"/>
  <c r="I501" i="9"/>
  <c r="J501" i="9" s="1"/>
  <c r="I500" i="9"/>
  <c r="J500" i="9" s="1"/>
  <c r="I498" i="9"/>
  <c r="J498" i="9" s="1"/>
  <c r="I495" i="9"/>
  <c r="J495" i="9" s="1"/>
  <c r="I472" i="9"/>
  <c r="I453" i="9"/>
  <c r="I454" i="9"/>
  <c r="K488" i="9" l="1"/>
  <c r="M488" i="9" s="1"/>
  <c r="K520" i="9"/>
  <c r="K493" i="9"/>
  <c r="M493" i="9" s="1"/>
  <c r="J350" i="9"/>
  <c r="J346" i="9"/>
  <c r="J514" i="9"/>
  <c r="J461" i="9"/>
  <c r="J460" i="9"/>
  <c r="M520" i="9" l="1"/>
  <c r="J458" i="9"/>
  <c r="J459" i="9"/>
  <c r="J457" i="9" l="1"/>
  <c r="J148" i="9" l="1"/>
  <c r="J187" i="9"/>
  <c r="J184" i="9"/>
  <c r="J294" i="9"/>
  <c r="J275" i="9"/>
  <c r="J276" i="9"/>
  <c r="J50" i="9" l="1"/>
  <c r="J53" i="9"/>
  <c r="J51" i="9"/>
  <c r="J45" i="9"/>
  <c r="J81" i="9"/>
  <c r="J66" i="9"/>
  <c r="J67" i="9"/>
  <c r="J65" i="9"/>
  <c r="J71" i="9"/>
  <c r="J72" i="9"/>
  <c r="J73" i="9"/>
  <c r="J74" i="9"/>
  <c r="J75" i="9"/>
  <c r="J76" i="9"/>
  <c r="J77" i="9"/>
  <c r="J78" i="9"/>
  <c r="J79" i="9"/>
  <c r="J70" i="9"/>
  <c r="K62" i="9" l="1"/>
  <c r="G382" i="9" l="1"/>
  <c r="J381" i="9"/>
  <c r="J481" i="9"/>
  <c r="J331" i="9"/>
  <c r="J318" i="9"/>
  <c r="J139" i="9"/>
  <c r="J137" i="9"/>
  <c r="J138" i="9"/>
  <c r="J133" i="9"/>
  <c r="J134" i="9"/>
  <c r="J135" i="9"/>
  <c r="J136" i="9"/>
  <c r="J132" i="9"/>
  <c r="J89" i="9"/>
  <c r="J518" i="9"/>
  <c r="J516" i="9"/>
  <c r="J512" i="9"/>
  <c r="J431" i="9"/>
  <c r="G176" i="9"/>
  <c r="G146" i="9"/>
  <c r="G145" i="9"/>
  <c r="J145" i="9" s="1"/>
  <c r="G144" i="9"/>
  <c r="G143" i="9"/>
  <c r="G305" i="9"/>
  <c r="G304" i="9"/>
  <c r="G306" i="9"/>
  <c r="J188" i="9"/>
  <c r="J191" i="9"/>
  <c r="J169" i="9"/>
  <c r="J168" i="9"/>
  <c r="J205" i="9"/>
  <c r="J206" i="9"/>
  <c r="J202" i="9"/>
  <c r="J203" i="9"/>
  <c r="J280" i="9"/>
  <c r="J281" i="9"/>
  <c r="M62" i="9"/>
  <c r="J105" i="9"/>
  <c r="J101" i="9"/>
  <c r="J128" i="9"/>
  <c r="K130" i="9" l="1"/>
  <c r="M130" i="9" s="1"/>
  <c r="K509" i="9"/>
  <c r="K529" i="9" s="1"/>
  <c r="K181" i="9"/>
  <c r="K87" i="9"/>
  <c r="M87" i="9" s="1"/>
  <c r="J94" i="9"/>
  <c r="J475" i="9"/>
  <c r="J482" i="9"/>
  <c r="K479" i="9" s="1"/>
  <c r="J472" i="9"/>
  <c r="J471" i="9"/>
  <c r="J470" i="9"/>
  <c r="J467" i="9"/>
  <c r="J466" i="9"/>
  <c r="J465" i="9"/>
  <c r="J464" i="9"/>
  <c r="J450" i="9"/>
  <c r="J451" i="9"/>
  <c r="J452" i="9"/>
  <c r="J453" i="9"/>
  <c r="J454" i="9"/>
  <c r="J449" i="9"/>
  <c r="J448" i="9"/>
  <c r="J356" i="9"/>
  <c r="J370" i="9"/>
  <c r="M479" i="9" l="1"/>
  <c r="K484" i="9"/>
  <c r="K536" i="9" s="1"/>
  <c r="K538" i="9"/>
  <c r="M509" i="9"/>
  <c r="M529" i="9" s="1"/>
  <c r="M538" i="9" s="1"/>
  <c r="L516" i="9"/>
  <c r="L518" i="9"/>
  <c r="L491" i="9"/>
  <c r="L506" i="9"/>
  <c r="L526" i="9"/>
  <c r="L502" i="9"/>
  <c r="L498" i="9"/>
  <c r="L523" i="9"/>
  <c r="L524" i="9"/>
  <c r="L505" i="9"/>
  <c r="L500" i="9"/>
  <c r="L501" i="9"/>
  <c r="L503" i="9"/>
  <c r="L495" i="9"/>
  <c r="L525" i="9"/>
  <c r="L527" i="9"/>
  <c r="L504" i="9"/>
  <c r="L522" i="9"/>
  <c r="L514" i="9"/>
  <c r="L512" i="9"/>
  <c r="K445" i="9"/>
  <c r="J167" i="9"/>
  <c r="J363" i="9"/>
  <c r="J369" i="9"/>
  <c r="J368" i="9"/>
  <c r="J443" i="9"/>
  <c r="J442" i="9"/>
  <c r="J441" i="9"/>
  <c r="J439" i="9"/>
  <c r="J438" i="9"/>
  <c r="J437" i="9"/>
  <c r="J436" i="9"/>
  <c r="J435" i="9"/>
  <c r="J434" i="9"/>
  <c r="J428" i="9"/>
  <c r="J425" i="9"/>
  <c r="J422" i="9"/>
  <c r="J396" i="9"/>
  <c r="J393" i="9"/>
  <c r="J392" i="9"/>
  <c r="J386" i="9"/>
  <c r="J385" i="9"/>
  <c r="J384" i="9"/>
  <c r="J383" i="9"/>
  <c r="J382" i="9"/>
  <c r="J380" i="9"/>
  <c r="J379" i="9"/>
  <c r="J362" i="9"/>
  <c r="J361" i="9"/>
  <c r="J360" i="9"/>
  <c r="J359" i="9"/>
  <c r="J358" i="9"/>
  <c r="J357" i="9"/>
  <c r="J353" i="9"/>
  <c r="J352" i="9"/>
  <c r="J351" i="9"/>
  <c r="J349" i="9"/>
  <c r="J345" i="9"/>
  <c r="J344" i="9"/>
  <c r="J343" i="9"/>
  <c r="J340" i="9"/>
  <c r="J339" i="9"/>
  <c r="J338" i="9"/>
  <c r="J337" i="9"/>
  <c r="J336" i="9"/>
  <c r="J306" i="9"/>
  <c r="J305" i="9"/>
  <c r="J304" i="9"/>
  <c r="J330" i="9"/>
  <c r="J329" i="9"/>
  <c r="J326" i="9"/>
  <c r="J325" i="9"/>
  <c r="J324" i="9"/>
  <c r="J321" i="9"/>
  <c r="J317" i="9"/>
  <c r="J316" i="9"/>
  <c r="J313" i="9"/>
  <c r="J312" i="9"/>
  <c r="J300" i="9"/>
  <c r="J299" i="9"/>
  <c r="J295" i="9"/>
  <c r="J204" i="9"/>
  <c r="J201" i="9"/>
  <c r="J200" i="9"/>
  <c r="J199" i="9"/>
  <c r="J198" i="9"/>
  <c r="J197" i="9"/>
  <c r="J196" i="9"/>
  <c r="J195" i="9"/>
  <c r="J290" i="9"/>
  <c r="J288" i="9"/>
  <c r="J287" i="9"/>
  <c r="J286" i="9"/>
  <c r="J285" i="9"/>
  <c r="J279" i="9"/>
  <c r="J278" i="9"/>
  <c r="J277" i="9"/>
  <c r="J274" i="9"/>
  <c r="J273" i="9"/>
  <c r="J269" i="9"/>
  <c r="J268" i="9"/>
  <c r="J267" i="9"/>
  <c r="J264" i="9"/>
  <c r="J263" i="9"/>
  <c r="J262" i="9"/>
  <c r="J259" i="9"/>
  <c r="J258" i="9"/>
  <c r="J257" i="9"/>
  <c r="J256" i="9"/>
  <c r="J255" i="9"/>
  <c r="J250" i="9"/>
  <c r="J249" i="9"/>
  <c r="J248" i="9"/>
  <c r="J245" i="9"/>
  <c r="J244" i="9"/>
  <c r="J243" i="9"/>
  <c r="J242" i="9"/>
  <c r="J241" i="9"/>
  <c r="J240" i="9"/>
  <c r="J235" i="9"/>
  <c r="J234" i="9"/>
  <c r="J231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179" i="9"/>
  <c r="J178" i="9"/>
  <c r="J177" i="9"/>
  <c r="J176" i="9"/>
  <c r="J173" i="9"/>
  <c r="J172" i="9"/>
  <c r="J166" i="9"/>
  <c r="J160" i="9"/>
  <c r="J165" i="9"/>
  <c r="J164" i="9"/>
  <c r="J163" i="9"/>
  <c r="J159" i="9"/>
  <c r="J158" i="9"/>
  <c r="J154" i="9"/>
  <c r="J153" i="9"/>
  <c r="J147" i="9"/>
  <c r="J146" i="9"/>
  <c r="J144" i="9"/>
  <c r="J143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0" i="9"/>
  <c r="J109" i="9"/>
  <c r="J108" i="9"/>
  <c r="J107" i="9"/>
  <c r="J106" i="9"/>
  <c r="J104" i="9"/>
  <c r="J103" i="9"/>
  <c r="J102" i="9"/>
  <c r="J100" i="9"/>
  <c r="J99" i="9"/>
  <c r="J98" i="9"/>
  <c r="J97" i="9"/>
  <c r="J96" i="9"/>
  <c r="J95" i="9"/>
  <c r="J85" i="9"/>
  <c r="K83" i="9" s="1"/>
  <c r="J60" i="9"/>
  <c r="J59" i="9"/>
  <c r="J58" i="9"/>
  <c r="J57" i="9"/>
  <c r="J49" i="9"/>
  <c r="J48" i="9"/>
  <c r="J47" i="9"/>
  <c r="J46" i="9"/>
  <c r="J44" i="9"/>
  <c r="J40" i="9"/>
  <c r="J39" i="9"/>
  <c r="J38" i="9"/>
  <c r="J37" i="9"/>
  <c r="J36" i="9"/>
  <c r="J28" i="9"/>
  <c r="J27" i="9"/>
  <c r="J26" i="9"/>
  <c r="J24" i="9"/>
  <c r="K283" i="9" l="1"/>
  <c r="M283" i="9" s="1"/>
  <c r="L488" i="9"/>
  <c r="L520" i="9"/>
  <c r="L493" i="9"/>
  <c r="K141" i="9"/>
  <c r="M141" i="9" s="1"/>
  <c r="K271" i="9"/>
  <c r="M271" i="9" s="1"/>
  <c r="K377" i="9"/>
  <c r="M377" i="9" s="1"/>
  <c r="M445" i="9"/>
  <c r="K42" i="9"/>
  <c r="M42" i="9" s="1"/>
  <c r="K388" i="9"/>
  <c r="M388" i="9" s="1"/>
  <c r="K193" i="9"/>
  <c r="M193" i="9" s="1"/>
  <c r="K208" i="9"/>
  <c r="M208" i="9" s="1"/>
  <c r="M484" i="9"/>
  <c r="M83" i="9"/>
  <c r="M181" i="9"/>
  <c r="K292" i="9"/>
  <c r="M292" i="9" s="1"/>
  <c r="K91" i="9"/>
  <c r="M91" i="9" s="1"/>
  <c r="K333" i="9"/>
  <c r="M333" i="9" s="1"/>
  <c r="K237" i="9"/>
  <c r="M237" i="9" s="1"/>
  <c r="K297" i="9"/>
  <c r="M297" i="9" s="1"/>
  <c r="K252" i="9"/>
  <c r="M252" i="9" s="1"/>
  <c r="K150" i="9"/>
  <c r="M150" i="9" s="1"/>
  <c r="K308" i="9"/>
  <c r="M308" i="9" s="1"/>
  <c r="K302" i="9"/>
  <c r="M302" i="9" s="1"/>
  <c r="K366" i="9"/>
  <c r="M366" i="9" s="1"/>
  <c r="K22" i="9"/>
  <c r="M22" i="9" s="1"/>
  <c r="K34" i="9"/>
  <c r="M34" i="9" s="1"/>
  <c r="K55" i="9"/>
  <c r="M55" i="9" s="1"/>
  <c r="L429" i="9" l="1"/>
  <c r="M536" i="9"/>
  <c r="K477" i="9"/>
  <c r="K534" i="9" s="1"/>
  <c r="M477" i="9" l="1"/>
  <c r="M534" i="9" s="1"/>
  <c r="J32" i="9" l="1"/>
  <c r="K30" i="9" l="1"/>
  <c r="M30" i="9" l="1"/>
  <c r="K372" i="9"/>
  <c r="K532" i="9" s="1"/>
  <c r="K540" i="9" l="1"/>
  <c r="M372" i="9"/>
  <c r="L532" i="9" l="1"/>
  <c r="L538" i="9"/>
  <c r="L534" i="9"/>
  <c r="K543" i="9"/>
  <c r="K542" i="9"/>
  <c r="L536" i="9"/>
  <c r="L350" i="9"/>
  <c r="L450" i="9"/>
  <c r="L395" i="9"/>
  <c r="L471" i="9"/>
  <c r="L424" i="9"/>
  <c r="L392" i="9"/>
  <c r="L470" i="9"/>
  <c r="L423" i="9"/>
  <c r="L442" i="9"/>
  <c r="L411" i="9"/>
  <c r="L467" i="9"/>
  <c r="L441" i="9"/>
  <c r="L410" i="9"/>
  <c r="L466" i="9"/>
  <c r="L440" i="9"/>
  <c r="L409" i="9"/>
  <c r="L439" i="9"/>
  <c r="L419" i="9"/>
  <c r="L417" i="9"/>
  <c r="L416" i="9"/>
  <c r="L482" i="9"/>
  <c r="L435" i="9"/>
  <c r="L406" i="9"/>
  <c r="L459" i="9"/>
  <c r="L414" i="9"/>
  <c r="L413" i="9"/>
  <c r="L412" i="9"/>
  <c r="L431" i="9"/>
  <c r="L402" i="9"/>
  <c r="L454" i="9"/>
  <c r="L475" i="9"/>
  <c r="L427" i="9"/>
  <c r="L400" i="9"/>
  <c r="L452" i="9"/>
  <c r="L396" i="9"/>
  <c r="L472" i="9"/>
  <c r="L449" i="9"/>
  <c r="L425" i="9"/>
  <c r="L393" i="9"/>
  <c r="L448" i="9"/>
  <c r="L445" i="9" s="1"/>
  <c r="L443" i="9"/>
  <c r="L422" i="9"/>
  <c r="L421" i="9"/>
  <c r="L420" i="9"/>
  <c r="L465" i="9"/>
  <c r="L464" i="9"/>
  <c r="L438" i="9"/>
  <c r="L418" i="9"/>
  <c r="L437" i="9"/>
  <c r="L408" i="9"/>
  <c r="L461" i="9"/>
  <c r="L436" i="9"/>
  <c r="L407" i="9"/>
  <c r="L460" i="9"/>
  <c r="L415" i="9"/>
  <c r="L481" i="9"/>
  <c r="L479" i="9" s="1"/>
  <c r="L434" i="9"/>
  <c r="L405" i="9"/>
  <c r="L458" i="9"/>
  <c r="L433" i="9"/>
  <c r="L404" i="9"/>
  <c r="L457" i="9"/>
  <c r="L432" i="9"/>
  <c r="L403" i="9"/>
  <c r="L428" i="9"/>
  <c r="L401" i="9"/>
  <c r="L453" i="9"/>
  <c r="L426" i="9"/>
  <c r="L399" i="9"/>
  <c r="L451" i="9"/>
  <c r="L381" i="9"/>
  <c r="L384" i="9"/>
  <c r="L382" i="9"/>
  <c r="L380" i="9"/>
  <c r="L379" i="9"/>
  <c r="L383" i="9"/>
  <c r="L386" i="9"/>
  <c r="L385" i="9"/>
  <c r="L369" i="9"/>
  <c r="L363" i="9"/>
  <c r="L352" i="9"/>
  <c r="L343" i="9"/>
  <c r="L349" i="9"/>
  <c r="L339" i="9"/>
  <c r="L360" i="9"/>
  <c r="L359" i="9"/>
  <c r="L337" i="9"/>
  <c r="L358" i="9"/>
  <c r="L345" i="9"/>
  <c r="L336" i="9"/>
  <c r="L357" i="9"/>
  <c r="L344" i="9"/>
  <c r="L368" i="9"/>
  <c r="L362" i="9"/>
  <c r="L351" i="9"/>
  <c r="L340" i="9"/>
  <c r="L361" i="9"/>
  <c r="L346" i="9"/>
  <c r="L356" i="9"/>
  <c r="L262" i="9"/>
  <c r="L231" i="9"/>
  <c r="L370" i="9"/>
  <c r="L353" i="9"/>
  <c r="L338" i="9"/>
  <c r="L374" i="9"/>
  <c r="L324" i="9"/>
  <c r="L305" i="9"/>
  <c r="L313" i="9"/>
  <c r="L322" i="9"/>
  <c r="L304" i="9"/>
  <c r="L299" i="9"/>
  <c r="L330" i="9"/>
  <c r="L312" i="9"/>
  <c r="L325" i="9"/>
  <c r="L318" i="9"/>
  <c r="L300" i="9"/>
  <c r="L317" i="9"/>
  <c r="L316" i="9"/>
  <c r="L326" i="9"/>
  <c r="L306" i="9"/>
  <c r="L331" i="9"/>
  <c r="L329" i="9"/>
  <c r="L281" i="9"/>
  <c r="L243" i="9"/>
  <c r="L279" i="9"/>
  <c r="L268" i="9"/>
  <c r="L256" i="9"/>
  <c r="L242" i="9"/>
  <c r="L226" i="9"/>
  <c r="L218" i="9"/>
  <c r="L206" i="9"/>
  <c r="L197" i="9"/>
  <c r="L286" i="9"/>
  <c r="L278" i="9"/>
  <c r="L267" i="9"/>
  <c r="L255" i="9"/>
  <c r="L241" i="9"/>
  <c r="L225" i="9"/>
  <c r="L217" i="9"/>
  <c r="L205" i="9"/>
  <c r="L199" i="9"/>
  <c r="L273" i="9"/>
  <c r="L245" i="9"/>
  <c r="L221" i="9"/>
  <c r="L200" i="9"/>
  <c r="L295" i="9"/>
  <c r="L269" i="9"/>
  <c r="L211" i="9"/>
  <c r="L290" i="9"/>
  <c r="L277" i="9"/>
  <c r="L264" i="9"/>
  <c r="L244" i="9"/>
  <c r="L240" i="9"/>
  <c r="L224" i="9"/>
  <c r="L216" i="9"/>
  <c r="L204" i="9"/>
  <c r="L196" i="9"/>
  <c r="L288" i="9"/>
  <c r="L276" i="9"/>
  <c r="L263" i="9"/>
  <c r="L250" i="9"/>
  <c r="L235" i="9"/>
  <c r="L223" i="9"/>
  <c r="L214" i="9"/>
  <c r="L203" i="9"/>
  <c r="L259" i="9"/>
  <c r="L228" i="9"/>
  <c r="L212" i="9"/>
  <c r="L280" i="9"/>
  <c r="L227" i="9"/>
  <c r="L195" i="9"/>
  <c r="L257" i="9"/>
  <c r="L287" i="9"/>
  <c r="L275" i="9"/>
  <c r="L249" i="9"/>
  <c r="L234" i="9"/>
  <c r="L222" i="9"/>
  <c r="L215" i="9"/>
  <c r="L202" i="9"/>
  <c r="L285" i="9"/>
  <c r="L274" i="9"/>
  <c r="L258" i="9"/>
  <c r="L248" i="9"/>
  <c r="L219" i="9"/>
  <c r="L213" i="9"/>
  <c r="L201" i="9"/>
  <c r="L220" i="9"/>
  <c r="L198" i="9"/>
  <c r="L294" i="9"/>
  <c r="L191" i="9"/>
  <c r="L184" i="9"/>
  <c r="L188" i="9"/>
  <c r="L187" i="9"/>
  <c r="L179" i="9"/>
  <c r="L167" i="9"/>
  <c r="L159" i="9"/>
  <c r="L178" i="9"/>
  <c r="L166" i="9"/>
  <c r="L158" i="9"/>
  <c r="L162" i="9"/>
  <c r="L168" i="9"/>
  <c r="L165" i="9"/>
  <c r="L157" i="9"/>
  <c r="L163" i="9"/>
  <c r="L161" i="9"/>
  <c r="L176" i="9"/>
  <c r="L164" i="9"/>
  <c r="L156" i="9"/>
  <c r="L155" i="9"/>
  <c r="L154" i="9"/>
  <c r="L160" i="9"/>
  <c r="L173" i="9"/>
  <c r="L153" i="9"/>
  <c r="L172" i="9"/>
  <c r="L169" i="9"/>
  <c r="L148" i="9"/>
  <c r="L177" i="9"/>
  <c r="L146" i="9"/>
  <c r="L147" i="9"/>
  <c r="L137" i="9"/>
  <c r="L124" i="9"/>
  <c r="L116" i="9"/>
  <c r="L107" i="9"/>
  <c r="L99" i="9"/>
  <c r="L81" i="9"/>
  <c r="L72" i="9"/>
  <c r="L114" i="9"/>
  <c r="L70" i="9"/>
  <c r="L134" i="9"/>
  <c r="L96" i="9"/>
  <c r="L133" i="9"/>
  <c r="L103" i="9"/>
  <c r="L66" i="9"/>
  <c r="L102" i="9"/>
  <c r="L75" i="9"/>
  <c r="L139" i="9"/>
  <c r="L74" i="9"/>
  <c r="L108" i="9"/>
  <c r="L85" i="9"/>
  <c r="L83" i="9" s="1"/>
  <c r="L136" i="9"/>
  <c r="L123" i="9"/>
  <c r="L115" i="9"/>
  <c r="L106" i="9"/>
  <c r="L98" i="9"/>
  <c r="L79" i="9"/>
  <c r="L71" i="9"/>
  <c r="L105" i="9"/>
  <c r="L78" i="9"/>
  <c r="L143" i="9"/>
  <c r="L104" i="9"/>
  <c r="L67" i="9"/>
  <c r="L120" i="9"/>
  <c r="L95" i="9"/>
  <c r="L132" i="9"/>
  <c r="L94" i="9"/>
  <c r="L128" i="9"/>
  <c r="L89" i="9"/>
  <c r="L87" i="9" s="1"/>
  <c r="L117" i="9"/>
  <c r="L144" i="9"/>
  <c r="L135" i="9"/>
  <c r="L122" i="9"/>
  <c r="L97" i="9"/>
  <c r="L112" i="9"/>
  <c r="L77" i="9"/>
  <c r="L111" i="9"/>
  <c r="L76" i="9"/>
  <c r="L110" i="9"/>
  <c r="L65" i="9"/>
  <c r="L109" i="9"/>
  <c r="L125" i="9"/>
  <c r="L121" i="9"/>
  <c r="L118" i="9"/>
  <c r="L138" i="9"/>
  <c r="L119" i="9"/>
  <c r="L101" i="9"/>
  <c r="L100" i="9"/>
  <c r="L73" i="9"/>
  <c r="L145" i="9"/>
  <c r="L53" i="9"/>
  <c r="L49" i="9"/>
  <c r="L37" i="9"/>
  <c r="L44" i="9"/>
  <c r="L25" i="9"/>
  <c r="L26" i="9"/>
  <c r="L48" i="9"/>
  <c r="L58" i="9"/>
  <c r="L40" i="9"/>
  <c r="L51" i="9"/>
  <c r="L57" i="9"/>
  <c r="L28" i="9"/>
  <c r="L47" i="9"/>
  <c r="L39" i="9"/>
  <c r="L27" i="9"/>
  <c r="L45" i="9"/>
  <c r="L59" i="9"/>
  <c r="L50" i="9"/>
  <c r="L38" i="9"/>
  <c r="L60" i="9"/>
  <c r="L36" i="9"/>
  <c r="L46" i="9"/>
  <c r="L24" i="9"/>
  <c r="L32" i="9"/>
  <c r="L30" i="9" s="1"/>
  <c r="M540" i="9" l="1"/>
  <c r="K544" i="9" s="1"/>
  <c r="L540" i="9"/>
  <c r="L22" i="9"/>
  <c r="L484" i="9"/>
  <c r="L388" i="9"/>
  <c r="L509" i="9"/>
  <c r="L529" i="9" s="1"/>
  <c r="L377" i="9"/>
  <c r="L130" i="9"/>
  <c r="L62" i="9"/>
  <c r="L141" i="9"/>
  <c r="L366" i="9"/>
  <c r="L333" i="9"/>
  <c r="L297" i="9"/>
  <c r="L308" i="9"/>
  <c r="L302" i="9"/>
  <c r="L237" i="9"/>
  <c r="L271" i="9"/>
  <c r="L292" i="9"/>
  <c r="L252" i="9"/>
  <c r="L208" i="9"/>
  <c r="L283" i="9"/>
  <c r="L193" i="9"/>
  <c r="L181" i="9"/>
  <c r="L150" i="9"/>
  <c r="L91" i="9"/>
  <c r="L55" i="9"/>
  <c r="L42" i="9"/>
  <c r="L34" i="9"/>
  <c r="L477" i="9" l="1"/>
  <c r="L372" i="9"/>
</calcChain>
</file>

<file path=xl/sharedStrings.xml><?xml version="1.0" encoding="utf-8"?>
<sst xmlns="http://schemas.openxmlformats.org/spreadsheetml/2006/main" count="2263" uniqueCount="812">
  <si>
    <t>1.1</t>
  </si>
  <si>
    <t>1.2</t>
  </si>
  <si>
    <t>1.3</t>
  </si>
  <si>
    <t>1.4</t>
  </si>
  <si>
    <t>1.5</t>
  </si>
  <si>
    <t>2.1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</si>
  <si>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</si>
  <si>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</si>
  <si>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</si>
  <si>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</si>
  <si>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</si>
  <si>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</si>
  <si>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</si>
  <si>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</si>
  <si>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</si>
  <si>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</si>
  <si>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</si>
  <si>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7.1</t>
  </si>
  <si>
    <t>8.1</t>
  </si>
  <si>
    <t>9.1</t>
  </si>
  <si>
    <t>9.2</t>
  </si>
  <si>
    <t>10.1</t>
  </si>
  <si>
    <t>10.2</t>
  </si>
  <si>
    <t>10.3</t>
  </si>
  <si>
    <t>11.1</t>
  </si>
  <si>
    <t>11.2</t>
  </si>
  <si>
    <t>11.3</t>
  </si>
  <si>
    <t>12.1</t>
  </si>
  <si>
    <t>12.2</t>
  </si>
  <si>
    <t>13.1</t>
  </si>
  <si>
    <t>13.2</t>
  </si>
  <si>
    <t>13.3</t>
  </si>
  <si>
    <t>14.1</t>
  </si>
  <si>
    <t>14.2</t>
  </si>
  <si>
    <t>14.3</t>
  </si>
  <si>
    <t>15.1</t>
  </si>
  <si>
    <t>15.2</t>
  </si>
  <si>
    <t>5.3</t>
  </si>
  <si>
    <t>CANTIDAD</t>
  </si>
  <si>
    <t>UNIDAD</t>
  </si>
  <si>
    <t>PRECIO RUBRO Pesos uruguayos</t>
  </si>
  <si>
    <t>PRECIO UNITARIO 
Pesos uruguayos</t>
  </si>
  <si>
    <t>PRECIO SUBRUBRO 
Pesos uruguayos</t>
  </si>
  <si>
    <t>M2</t>
  </si>
  <si>
    <t>GL</t>
  </si>
  <si>
    <t>M3</t>
  </si>
  <si>
    <t>ML</t>
  </si>
  <si>
    <t>U</t>
  </si>
  <si>
    <t>MES</t>
  </si>
  <si>
    <t>CELDA CON FÓRMULA</t>
  </si>
  <si>
    <t>PRESUPUESTO OBRA PREVISTA</t>
  </si>
  <si>
    <t>FECHA MEDICIÓN</t>
  </si>
  <si>
    <t>% del Rubro en Obra Total</t>
  </si>
  <si>
    <t>IMPLANTACION DE OBRA</t>
  </si>
  <si>
    <t xml:space="preserve">Cartel de Obra </t>
  </si>
  <si>
    <t>Limpieza diaria y final de obra</t>
  </si>
  <si>
    <t>4.4</t>
  </si>
  <si>
    <t>4.5</t>
  </si>
  <si>
    <t>4.6</t>
  </si>
  <si>
    <t>4.7</t>
  </si>
  <si>
    <t>5.4</t>
  </si>
  <si>
    <t>REVOQUES</t>
  </si>
  <si>
    <t>VARIOS</t>
  </si>
  <si>
    <t>Ayudas a subcontratos</t>
  </si>
  <si>
    <t>16.1</t>
  </si>
  <si>
    <t>16.2</t>
  </si>
  <si>
    <t>17.1</t>
  </si>
  <si>
    <t>18.1</t>
  </si>
  <si>
    <t>18.2</t>
  </si>
  <si>
    <t>19.1</t>
  </si>
  <si>
    <t>19.2</t>
  </si>
  <si>
    <t>19.3</t>
  </si>
  <si>
    <t>19.4</t>
  </si>
  <si>
    <t>19.5</t>
  </si>
  <si>
    <t>20.1</t>
  </si>
  <si>
    <t>21.1</t>
  </si>
  <si>
    <t>21.2</t>
  </si>
  <si>
    <t>Extintores de polvo ABC de 4 Kg</t>
  </si>
  <si>
    <t>Extintor de Co2 de 3.5Kg</t>
  </si>
  <si>
    <t>SANITARIA</t>
  </si>
  <si>
    <t>EMPRESA: XXX</t>
  </si>
  <si>
    <t>Obrador: comedor, vestuarios, baños</t>
  </si>
  <si>
    <t>EXCAVACIONES y RELLENOS</t>
  </si>
  <si>
    <t>ESTRUCTURA METÁLICA</t>
  </si>
  <si>
    <t>ESTRUCTURA DE HORMIGÓN ARMADO</t>
  </si>
  <si>
    <t>MUROS y TABIQUES</t>
  </si>
  <si>
    <t>CARPINTERÍA DE MADERA. INCLUYE TODOS LOS ACCESORIOS</t>
  </si>
  <si>
    <t>HERRERÍA. INCLUYE TODOS LOS ACCESORIOS</t>
  </si>
  <si>
    <t>CIELORRASO</t>
  </si>
  <si>
    <t>Cámara de inspección de 60x60 con sifón desconector</t>
  </si>
  <si>
    <t xml:space="preserve">Cámaras de inspección de 60x60 aguas primarias </t>
  </si>
  <si>
    <t>Boca de desague de 60x60 pluviales</t>
  </si>
  <si>
    <t xml:space="preserve">Suministro y colocación de aparatos (inodoros con tapa, mingitorio, sifones, colillas, tapajuntas, etc) y accesorios baños </t>
  </si>
  <si>
    <t>Suministro y colocación de grifería baños (incluye canilla de servicio)</t>
  </si>
  <si>
    <t>Suministro y colocación de grifería baño universal (incluye canilla de servicio)</t>
  </si>
  <si>
    <t>Cartelería fotoluminiscente de acuerdo a proyecto</t>
  </si>
  <si>
    <t>4.9</t>
  </si>
  <si>
    <t>Cajas, tomacorrientes, llaves, plaquetas y registros</t>
  </si>
  <si>
    <t>Iluminación</t>
  </si>
  <si>
    <t>Suministro y ejecución de sistema de descarga a tierra</t>
  </si>
  <si>
    <t>Pruebas y ensayos</t>
  </si>
  <si>
    <t>Pintura interior</t>
  </si>
  <si>
    <t>ACONDICIONAMIENTO TÉRMICO</t>
  </si>
  <si>
    <t>Cañerías</t>
  </si>
  <si>
    <t>Controles</t>
  </si>
  <si>
    <t>Planos de usted está aquí  en cada local de acuerdo a Memoria Técnica</t>
  </si>
  <si>
    <t>14.4</t>
  </si>
  <si>
    <t>14.5</t>
  </si>
  <si>
    <t>14.6</t>
  </si>
  <si>
    <t>14.7</t>
  </si>
  <si>
    <t>17.2</t>
  </si>
  <si>
    <t xml:space="preserve">Planos conforme a obra </t>
  </si>
  <si>
    <t>20.2</t>
  </si>
  <si>
    <t>MOI</t>
  </si>
  <si>
    <t>IVA</t>
  </si>
  <si>
    <t>3.5</t>
  </si>
  <si>
    <t xml:space="preserve">HONORARIOS </t>
  </si>
  <si>
    <t>Honorarios profesionales (Prevencionista, Dirección de obra y otros que apliquen)</t>
  </si>
  <si>
    <t>HABILITACIONES</t>
  </si>
  <si>
    <t>Registro de obra ante BPS y declaración de aportes mensuales de la empresa titular y subcontratos</t>
  </si>
  <si>
    <t>Solicitud de suministro y conexión ante UTE</t>
  </si>
  <si>
    <t>Solicitud de conexión de abastecimiento y conexión a colector ante OSE</t>
  </si>
  <si>
    <t>Solicitud de suministro y conexión de fibra óptica ante ANTEL</t>
  </si>
  <si>
    <t>LLAMADO: XXX</t>
  </si>
  <si>
    <t>RUBROS</t>
  </si>
  <si>
    <t>Excavación de bases de fundación para cimientos</t>
  </si>
  <si>
    <t>ESTRUCTURA</t>
  </si>
  <si>
    <t xml:space="preserve">Revoque fibrado del Sistema Retak 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</si>
  <si>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</si>
  <si>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</si>
  <si>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</si>
  <si>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</si>
  <si>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</si>
  <si>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</si>
  <si>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</si>
  <si>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</si>
  <si>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</si>
  <si>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</si>
  <si>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Revoque fino Tipo C</t>
  </si>
  <si>
    <t>Revoque grueso Tipo B</t>
  </si>
  <si>
    <t>Suministro y montaje de cruces de San Andres en Cerchas</t>
  </si>
  <si>
    <t>Suministro y montaje de correas nuevas</t>
  </si>
  <si>
    <t>6.1.1</t>
  </si>
  <si>
    <t>6.1.2</t>
  </si>
  <si>
    <t>6.1.3</t>
  </si>
  <si>
    <t>Hormigon pobre de limpieza</t>
  </si>
  <si>
    <t>PISO TÉCNICO</t>
  </si>
  <si>
    <t>PAVIMENTOS</t>
  </si>
  <si>
    <t>Porcelanato rectificado color gris tonalidad a definir resistencia superficial 6</t>
  </si>
  <si>
    <t>Baldosones flotantes del tipo Fer-mento</t>
  </si>
  <si>
    <t>Hormigón rayado</t>
  </si>
  <si>
    <t>ZÓCALOS</t>
  </si>
  <si>
    <t>Madera prepintada color a definir altura 10 cm</t>
  </si>
  <si>
    <t>Recorte porcelanato altura 10 cm</t>
  </si>
  <si>
    <t>Zócalo sanitario de acero inoxidable  altura 10 cm</t>
  </si>
  <si>
    <t>Zócalo de hormigón altura 10 cm</t>
  </si>
  <si>
    <t>Revestimiento cerámica rectificada 60x30 blanco mate (incluye perfiles de terminación).</t>
  </si>
  <si>
    <t>10.4</t>
  </si>
  <si>
    <t>CARPINTERÍA DE ALUMINIO Y VIDRIO. INCLUYE TODOS LOS ACCESORIOS</t>
  </si>
  <si>
    <t>ABERTURAS</t>
  </si>
  <si>
    <t>MUEBLES/PLACARES</t>
  </si>
  <si>
    <t>MAMPARAS</t>
  </si>
  <si>
    <t>BLINDEX</t>
  </si>
  <si>
    <t>13.1.1</t>
  </si>
  <si>
    <t>13.2.1</t>
  </si>
  <si>
    <t>13.2.2</t>
  </si>
  <si>
    <t>13.3.1</t>
  </si>
  <si>
    <t>HERRERÍA</t>
  </si>
  <si>
    <t>LLAVE EN MANO</t>
  </si>
  <si>
    <t>Modalidad:</t>
  </si>
  <si>
    <t>SALA  DE  ESPARCIMIENTO  CARMELO</t>
  </si>
  <si>
    <t>Obra:</t>
  </si>
  <si>
    <t>18 DE JULIO ENTRE CARMEN Y ZORRILLA DE SAN MARTIN CIUDAD DE CARMELO DEPARTAMENTO DE COLONIA</t>
  </si>
  <si>
    <t>Dirección:</t>
  </si>
  <si>
    <t>15.3</t>
  </si>
  <si>
    <t>REGUERA</t>
  </si>
  <si>
    <t>PUERTAS CORTAFUEGO</t>
  </si>
  <si>
    <t>12.1.1</t>
  </si>
  <si>
    <t>12.1.2</t>
  </si>
  <si>
    <t>12.2.2</t>
  </si>
  <si>
    <t>12.2.3</t>
  </si>
  <si>
    <t>ACERO INOXIDABLE</t>
  </si>
  <si>
    <t>VIDRIOS Y ESPEJOS</t>
  </si>
  <si>
    <t>PÉTREOS - MESADAS</t>
  </si>
  <si>
    <t>REVESTIMIENTO METÁLICO</t>
  </si>
  <si>
    <t>CERRAMIENTO DE SEGURIDAD</t>
  </si>
  <si>
    <t>MOBILIARIO</t>
  </si>
  <si>
    <t>PINTURA HERRERÍA</t>
  </si>
  <si>
    <t>PINTURA MADERA</t>
  </si>
  <si>
    <t xml:space="preserve">Pintura super lavable latex del tipo Incalex o superior color Gris Fósil </t>
  </si>
  <si>
    <t>Pintura exterior</t>
  </si>
  <si>
    <t>Microcemento color rojo intenso</t>
  </si>
  <si>
    <t>Muro medianero - Aplicación de Sikalastic 560C color gris sobre pretiles y cara lindera</t>
  </si>
  <si>
    <t xml:space="preserve">Fondo antióxido </t>
  </si>
  <si>
    <t>Pintura del tipo Hammerite color negro forja</t>
  </si>
  <si>
    <t>Fondo para madera</t>
  </si>
  <si>
    <t>PINTURA PARAMENTOS</t>
  </si>
  <si>
    <t>Esmalte sintético satinado color rojo intenso</t>
  </si>
  <si>
    <t>Esmalte sintético satinado color gris tonalidad a definir por D.O.</t>
  </si>
  <si>
    <t>Esmalte poliuretánico color gris tonalidad a definir por D.O.</t>
  </si>
  <si>
    <t>Pintura cielorraso antihongos color blanco</t>
  </si>
  <si>
    <t>PINTURA CIELORRASO</t>
  </si>
  <si>
    <t>Yeso de junta tomada</t>
  </si>
  <si>
    <t>RED PRIMARIA</t>
  </si>
  <si>
    <t>RED DE PLUVIALES</t>
  </si>
  <si>
    <t>RED DE ABASTECIMIENTO</t>
  </si>
  <si>
    <t>22.1</t>
  </si>
  <si>
    <t>22.2</t>
  </si>
  <si>
    <t>22.3</t>
  </si>
  <si>
    <t>Cañería de desagues primarios</t>
  </si>
  <si>
    <t xml:space="preserve">Ventilaciones asociadas a la red </t>
  </si>
  <si>
    <t>Pruebas hidráulicas</t>
  </si>
  <si>
    <t>Ventilaciones asociadas a la red</t>
  </si>
  <si>
    <t>Pruebas asociadas</t>
  </si>
  <si>
    <t>RED SECUNDARIA</t>
  </si>
  <si>
    <t xml:space="preserve">Agua fría y caliente </t>
  </si>
  <si>
    <t>Pruebas manométricas</t>
  </si>
  <si>
    <t>Suministro y colocación de grifería bar y local de elaboración</t>
  </si>
  <si>
    <t>Nicho medidor de OSE</t>
  </si>
  <si>
    <t>Cartel de salida luminiscente de acuerdo a proyecto</t>
  </si>
  <si>
    <t xml:space="preserve">Luces de emergencia </t>
  </si>
  <si>
    <t>MEDIDAS DE PROTECCIÓN CONTRA INCENDIO</t>
  </si>
  <si>
    <t>Sistema de detección y alarma de incendio</t>
  </si>
  <si>
    <t>Presentación y gestion de viabilidad de uso y permiso de construcción ante la Intendencia Departamental</t>
  </si>
  <si>
    <t>Provisorio de  UTE y OSE</t>
  </si>
  <si>
    <t>Consumo UTE y OSE</t>
  </si>
  <si>
    <t>Demolicion de estructuras de H.A. locales fondo y vigas de aberturas</t>
  </si>
  <si>
    <t>Revoque grueso Tipo B Fratasado en patio</t>
  </si>
  <si>
    <t xml:space="preserve">Suministro y tendido y conexionado de cable UTP cat. 6 </t>
  </si>
  <si>
    <t xml:space="preserve">Suministro e instalación de plaqueta con un conector RJ45 </t>
  </si>
  <si>
    <t xml:space="preserve">Suministro e instalación de plaqueta con dos conectores RJ45 </t>
  </si>
  <si>
    <t>Rack de 42 U tipo autoportante</t>
  </si>
  <si>
    <t xml:space="preserve">Suministro de Patch Cord Cat. A (long.1m) </t>
  </si>
  <si>
    <t xml:space="preserve">Suministro e instalación de patchera Cat 6 de 24 bocas </t>
  </si>
  <si>
    <t>Suministro e instalación material de identificación y accesorios varios</t>
  </si>
  <si>
    <t>Bandeja porta equipos</t>
  </si>
  <si>
    <t>Ensayos, pruebas, certificación, puesta en funcionamiento y planos.</t>
  </si>
  <si>
    <t>ACONDICIONAMIENTO ELÉCTRICO</t>
  </si>
  <si>
    <t>ACONDICIONAMIENTO ELÉCTRICO Y CABLEADO ESTRUCTURADO</t>
  </si>
  <si>
    <t>Punto de medida</t>
  </si>
  <si>
    <t>Sistema de descarga a tierra</t>
  </si>
  <si>
    <t>Suministro y montaje de elementos para el puesto de medida indirecta</t>
  </si>
  <si>
    <t>Suministro y montaje de canalizaciones para acometida de UTE</t>
  </si>
  <si>
    <t>Tableros</t>
  </si>
  <si>
    <t>Suministro, montaje y conexionado de Tablero General</t>
  </si>
  <si>
    <t>Suministro, montaje y conexionado de tablero dependencias Internas</t>
  </si>
  <si>
    <t>Suministro, montaje y conexionado de tablero de Bar</t>
  </si>
  <si>
    <t>Suministro y montaje de panel de iluminación</t>
  </si>
  <si>
    <t xml:space="preserve">Suministro, tendido y conexionado de línea de alimentación a Tablero General.  </t>
  </si>
  <si>
    <t>Conductores de potencia</t>
  </si>
  <si>
    <t>Suministro y montaje de UPS</t>
  </si>
  <si>
    <t>Suministro y enhebrado de cables de control</t>
  </si>
  <si>
    <t>Suministro y montaje de sistema de control de iluminación DMX en la sala de juegos</t>
  </si>
  <si>
    <t>Línea de acometida a Tablero General</t>
  </si>
  <si>
    <t>Canalizaciones para potencia, cableado estructurado, seguridad y TV</t>
  </si>
  <si>
    <t>Videoporteros y Controles de Acceso</t>
  </si>
  <si>
    <t>Otros</t>
  </si>
  <si>
    <t>A</t>
  </si>
  <si>
    <t>OBRAS EDILICIAS</t>
  </si>
  <si>
    <t>Gastos generales (fletes, seguridad personal, etc)</t>
  </si>
  <si>
    <t>B</t>
  </si>
  <si>
    <t>SUBCONTRATOS</t>
  </si>
  <si>
    <t>23.1</t>
  </si>
  <si>
    <t>23.2</t>
  </si>
  <si>
    <t>23.3</t>
  </si>
  <si>
    <t>23.4</t>
  </si>
  <si>
    <t>23.5</t>
  </si>
  <si>
    <t>24.1</t>
  </si>
  <si>
    <t>24.2</t>
  </si>
  <si>
    <t>24.3</t>
  </si>
  <si>
    <t>24.4</t>
  </si>
  <si>
    <t>25.1</t>
  </si>
  <si>
    <t>25.2</t>
  </si>
  <si>
    <t xml:space="preserve">Suministro y montaje de luminarias </t>
  </si>
  <si>
    <t>ACONDICIONAMIENTO VEGETAL</t>
  </si>
  <si>
    <t>Alocasia</t>
  </si>
  <si>
    <t>Monstera Deliciosa</t>
  </si>
  <si>
    <t>Tuna</t>
  </si>
  <si>
    <t xml:space="preserve">Formio rojo </t>
  </si>
  <si>
    <t>Stipa tenuissima</t>
  </si>
  <si>
    <t>Santa Rita (Colores fucsia, rojo, amarillo, naranja y blanco - 2 plantas de cada color)</t>
  </si>
  <si>
    <t>Suspendido de bandejas modulares y desmontables de 60x60</t>
  </si>
  <si>
    <t>Suministro y montaje de perfiles de apoyo de equipos y tanques</t>
  </si>
  <si>
    <t>Tanques aprobados 2000 lts c/u con salida inferior</t>
  </si>
  <si>
    <t>Microcemento color gris tonalidad concreto</t>
  </si>
  <si>
    <t>MB16_Mueble porta PC</t>
  </si>
  <si>
    <t>PR1_Papeleras de reciclaje</t>
  </si>
  <si>
    <t>C01_Puerta de madera y marco de chapa (gris)</t>
  </si>
  <si>
    <t>C02_Puerta de madera y marco de chapa (vestuarios_gris_ sshh públicos rojas)</t>
  </si>
  <si>
    <t>C03_Puerta de madera y marco de chapa (roja_baño universal)</t>
  </si>
  <si>
    <t>C04_Puerta de madera y marco de chapa (depósito limpieza)</t>
  </si>
  <si>
    <t>C05_Puerta de madera y marco de chapa (una roja y una gris)</t>
  </si>
  <si>
    <t>C06_Doble hoja espacio para cajero tito</t>
  </si>
  <si>
    <t>C07_Bajo mesada Local 23</t>
  </si>
  <si>
    <t>C08_Bajo mesada Local 23</t>
  </si>
  <si>
    <t>H01_Puerta de acceso</t>
  </si>
  <si>
    <t>H03_Puerta caseta</t>
  </si>
  <si>
    <t>H04_Reja corrediza antetesoro</t>
  </si>
  <si>
    <t>H05A_Reja tesoro (paño corredizo mas paño fijo)</t>
  </si>
  <si>
    <t>H05B_Reja superior horizontal sobre cielorraso</t>
  </si>
  <si>
    <t>H06_Abertura caseta</t>
  </si>
  <si>
    <t>H07_Abertura caseta</t>
  </si>
  <si>
    <t>H08_Reja paño fijo local elaboración</t>
  </si>
  <si>
    <t>H09_Reja paño fijo local taller de electricidad</t>
  </si>
  <si>
    <t>H10_Reja paño fijo local baño universal</t>
  </si>
  <si>
    <t>H11_Pérgola</t>
  </si>
  <si>
    <t>H12_Escalera guardahombre</t>
  </si>
  <si>
    <t>H13_Nicho posterior garrafas</t>
  </si>
  <si>
    <t>H17_Reja horizontal area restringida sector caja-caseta-circulación sobre nivel de cielorraso</t>
  </si>
  <si>
    <t>G11_Granito flameado rampa de acceso (Ver planilla AI1-66)</t>
  </si>
  <si>
    <t>G08_Umbral de salida al exterior</t>
  </si>
  <si>
    <t>G09_Entrepuertas (locales interiores)</t>
  </si>
  <si>
    <t>MICROCEMENTO PARAMENTOS</t>
  </si>
  <si>
    <t>R01_Reguera patio</t>
  </si>
  <si>
    <t>CF01_Puerta cortafuego acceso</t>
  </si>
  <si>
    <t>CF02_Puerta cortafuego local tableros eléctricos</t>
  </si>
  <si>
    <t>R1_Revestimiento metálico de fachada - Paneles de chapa del tipo Hunter Douglas color gris (incluye perfilería y accesorios)</t>
  </si>
  <si>
    <t>R1_Revestimiento metálico interior - Paneles de chapa del tipo Hunter Douglas color rojo intenso (incluye perfilería y accesorios)</t>
  </si>
  <si>
    <t>CE1_Cortina metálica</t>
  </si>
  <si>
    <t>CE2_Cortina metálica</t>
  </si>
  <si>
    <t xml:space="preserve">AL01_Ventana tabaquera </t>
  </si>
  <si>
    <t>AL02_Ventana paño fijo</t>
  </si>
  <si>
    <t>AL03_Puerta batiente</t>
  </si>
  <si>
    <t>AL04_Ventana corrediza</t>
  </si>
  <si>
    <t>AL05_Ventana tabaquera</t>
  </si>
  <si>
    <t>Ma1_Baños públicos femeninos</t>
  </si>
  <si>
    <t>Ma2_Baños públicos masculinos</t>
  </si>
  <si>
    <t>Ma3_Baños públicos masculinos</t>
  </si>
  <si>
    <t xml:space="preserve">B02_Puerta y paño fijo hall acceso </t>
  </si>
  <si>
    <t xml:space="preserve">B01_Puerta y paño fijo hall acceso </t>
  </si>
  <si>
    <t>B03_Paño fijo acceso</t>
  </si>
  <si>
    <t>V01_Vestuarios</t>
  </si>
  <si>
    <t>V02_SSHH públicos femenino y masculino</t>
  </si>
  <si>
    <t>V03_SSHH públicos femenino</t>
  </si>
  <si>
    <t>V04_SSHH baño accesible</t>
  </si>
  <si>
    <t>V05_Vidrio blindado</t>
  </si>
  <si>
    <t>G01_Vestuarios femenino y masculino</t>
  </si>
  <si>
    <t xml:space="preserve">G02_SSHH públicos femenino </t>
  </si>
  <si>
    <t>G03_SSHH públicos masculino</t>
  </si>
  <si>
    <t>G04_Bar/Barra</t>
  </si>
  <si>
    <t>G05_Bar/Barra</t>
  </si>
  <si>
    <t>G06_Bar/Barra</t>
  </si>
  <si>
    <t>G07_Sala de descanso tisanería</t>
  </si>
  <si>
    <t>G12_Nariz de escalón del acceso</t>
  </si>
  <si>
    <t>REVOQUE PLÁSTICO PARAMENTOS</t>
  </si>
  <si>
    <t>REVESTIMIENTO CERÁMICO PARAMENTOS</t>
  </si>
  <si>
    <t>PISO TÉCNICO, PAVIMENTOS, PÉTREOS Y ZÓCALOS</t>
  </si>
  <si>
    <t>UNIDADES SPLIT (Suministro e instalación)</t>
  </si>
  <si>
    <t>Pared 9.000</t>
  </si>
  <si>
    <t>Pared 12.000</t>
  </si>
  <si>
    <t>Pared 18.000</t>
  </si>
  <si>
    <t>Bandejas sin tapa</t>
  </si>
  <si>
    <t>Bandejas con tapa</t>
  </si>
  <si>
    <t>ROOFTOP</t>
  </si>
  <si>
    <t>Ductos de inyección de aire aislados</t>
  </si>
  <si>
    <t>Ductos de retorno de aire aislados</t>
  </si>
  <si>
    <t>Difusores de inyección</t>
  </si>
  <si>
    <t>Rejas de retorno</t>
  </si>
  <si>
    <t>VENTILADORES</t>
  </si>
  <si>
    <t>Ventiladores axiales</t>
  </si>
  <si>
    <t>Ventiladores helicocentrífugos</t>
  </si>
  <si>
    <t>Ductos de inyección y extracción</t>
  </si>
  <si>
    <t>Rejas de TAE y EXP</t>
  </si>
  <si>
    <t>EXTRACCIÓN COCINA</t>
  </si>
  <si>
    <t>Ventilador VE-C01</t>
  </si>
  <si>
    <t>Ductos</t>
  </si>
  <si>
    <t>OTROS</t>
  </si>
  <si>
    <t>SUBTOTAL SUBCONTRATOS</t>
  </si>
  <si>
    <t>SUBTOTAL OBRAS EDILICIAS</t>
  </si>
  <si>
    <t>C</t>
  </si>
  <si>
    <t>RUBROS AGREGADOS POR EL CONTRATISTA</t>
  </si>
  <si>
    <t>SUBTOTAL RUBROS AGREGADOS POR EL CONTRATISTA</t>
  </si>
  <si>
    <t>26.1</t>
  </si>
  <si>
    <t>26.2</t>
  </si>
  <si>
    <t>26.3</t>
  </si>
  <si>
    <t>26.4</t>
  </si>
  <si>
    <t>26.5</t>
  </si>
  <si>
    <t xml:space="preserve">SUBTOTAL SUBCONTRATOS </t>
  </si>
  <si>
    <t>Vigas carreras</t>
  </si>
  <si>
    <t>Pilares exentos y pilares adosados a estructura existente</t>
  </si>
  <si>
    <t>Antepechos y dinteles</t>
  </si>
  <si>
    <t>Estructura de rampa en fachada principal</t>
  </si>
  <si>
    <t>Reguera de hormigón</t>
  </si>
  <si>
    <t>Canalon de hormigón armado</t>
  </si>
  <si>
    <t>Macizos para amure de escalera guarda-hombre, pasarela y plataforma</t>
  </si>
  <si>
    <t>DEMOLICIÓN y DESMONTES</t>
  </si>
  <si>
    <t>CUBIERTA LIVIANA</t>
  </si>
  <si>
    <t>TRATAMIENTO DE SUBMURACIÓN</t>
  </si>
  <si>
    <r>
      <rPr>
        <b/>
        <sz val="12"/>
        <rFont val="Tahoma"/>
        <family val="2"/>
      </rPr>
      <t>M8</t>
    </r>
    <r>
      <rPr>
        <sz val="12"/>
        <rFont val="Tahoma"/>
        <family val="2"/>
      </rPr>
      <t>_Muro medianero existente cara interna del padrón. Terminación pintura sobre placa cementicia</t>
    </r>
  </si>
  <si>
    <r>
      <rPr>
        <b/>
        <sz val="12"/>
        <rFont val="Tahoma"/>
        <family val="2"/>
      </rPr>
      <t>M1</t>
    </r>
    <r>
      <rPr>
        <sz val="12"/>
        <rFont val="Tahoma"/>
        <family val="2"/>
      </rPr>
      <t>_Muro medianero existente cara interna del padrón. Terminación microcemento sobre placa cementicia</t>
    </r>
  </si>
  <si>
    <r>
      <rPr>
        <b/>
        <sz val="12"/>
        <rFont val="Tahoma"/>
        <family val="2"/>
      </rPr>
      <t>M3</t>
    </r>
    <r>
      <rPr>
        <sz val="12"/>
        <rFont val="Tahoma"/>
        <family val="2"/>
      </rPr>
      <t>_Muro interior con sistema RETAK. Terminación pintura latex ambas caras</t>
    </r>
  </si>
  <si>
    <r>
      <rPr>
        <b/>
        <sz val="12"/>
        <rFont val="Tahoma"/>
        <family val="2"/>
      </rPr>
      <t>M9</t>
    </r>
    <r>
      <rPr>
        <sz val="12"/>
        <rFont val="Tahoma"/>
        <family val="2"/>
      </rPr>
      <t>_Muro de ladrillo. Terminación pintura latex</t>
    </r>
  </si>
  <si>
    <r>
      <rPr>
        <b/>
        <sz val="12"/>
        <rFont val="Tahoma"/>
        <family val="2"/>
      </rPr>
      <t>M10</t>
    </r>
    <r>
      <rPr>
        <sz val="12"/>
        <rFont val="Tahoma"/>
        <family val="2"/>
      </rPr>
      <t>_Muro de ladrillo. Terminación pintura latex + cerámica</t>
    </r>
  </si>
  <si>
    <r>
      <rPr>
        <b/>
        <sz val="12"/>
        <rFont val="Tahoma"/>
        <family val="2"/>
      </rPr>
      <t>M17</t>
    </r>
    <r>
      <rPr>
        <sz val="12"/>
        <rFont val="Tahoma"/>
        <family val="2"/>
      </rPr>
      <t>_Muro de jardinera patio</t>
    </r>
  </si>
  <si>
    <r>
      <rPr>
        <b/>
        <sz val="12"/>
        <rFont val="Tahoma"/>
        <family val="2"/>
      </rPr>
      <t>T1</t>
    </r>
    <r>
      <rPr>
        <sz val="12"/>
        <rFont val="Tahoma"/>
        <family val="2"/>
      </rPr>
      <t>_Doble placa de yeso antiflama e=15 mm en ambas caras</t>
    </r>
  </si>
  <si>
    <r>
      <rPr>
        <b/>
        <sz val="12"/>
        <rFont val="Tahoma"/>
        <family val="2"/>
      </rPr>
      <t>T5</t>
    </r>
    <r>
      <rPr>
        <sz val="12"/>
        <rFont val="Tahoma"/>
        <family val="2"/>
      </rPr>
      <t>_Placa de yeso e=15 mm terminación pintura en ambas caras</t>
    </r>
  </si>
  <si>
    <r>
      <rPr>
        <b/>
        <sz val="12"/>
        <rFont val="Tahoma"/>
        <family val="2"/>
      </rPr>
      <t>T10</t>
    </r>
    <r>
      <rPr>
        <sz val="12"/>
        <rFont val="Tahoma"/>
        <family val="2"/>
      </rPr>
      <t>_Placa cementicia ambas caras. Una terminación cerámico y la otra microcemento</t>
    </r>
  </si>
  <si>
    <r>
      <rPr>
        <b/>
        <sz val="12"/>
        <rFont val="Tahoma"/>
        <family val="2"/>
      </rPr>
      <t>T3</t>
    </r>
    <r>
      <rPr>
        <sz val="12"/>
        <rFont val="Tahoma"/>
        <family val="2"/>
      </rPr>
      <t>_Placa verde e= 15 mm en ambas caras + cerámico</t>
    </r>
  </si>
  <si>
    <r>
      <rPr>
        <b/>
        <sz val="12"/>
        <rFont val="Tahoma"/>
        <family val="2"/>
      </rPr>
      <t>T9</t>
    </r>
    <r>
      <rPr>
        <sz val="12"/>
        <rFont val="Tahoma"/>
        <family val="2"/>
      </rPr>
      <t>_Una cara de placa cementicia 12,5 mm terminación cerámico. Otra cara de placa de yeso + revestimiento de chapa</t>
    </r>
  </si>
  <si>
    <r>
      <rPr>
        <b/>
        <sz val="12"/>
        <rFont val="Tahoma"/>
        <family val="2"/>
      </rPr>
      <t>T2</t>
    </r>
    <r>
      <rPr>
        <sz val="12"/>
        <rFont val="Tahoma"/>
        <family val="2"/>
      </rPr>
      <t>_Una cara de doble placa de yeso antiflama e=15 mm. Otra cara de placa antiflama e= 15 mm + placa verde e= 15 mm + cerámico</t>
    </r>
  </si>
  <si>
    <r>
      <rPr>
        <b/>
        <sz val="12"/>
        <rFont val="Tahoma"/>
        <family val="2"/>
      </rPr>
      <t>T4</t>
    </r>
    <r>
      <rPr>
        <sz val="12"/>
        <rFont val="Tahoma"/>
        <family val="2"/>
      </rPr>
      <t>_Una cara de placa de yeso e=15 mm + pintura. Otra cara de placa verde e=15 mm + cerámico</t>
    </r>
  </si>
  <si>
    <r>
      <rPr>
        <b/>
        <sz val="12"/>
        <rFont val="Tahoma"/>
        <family val="2"/>
      </rPr>
      <t>T6</t>
    </r>
    <r>
      <rPr>
        <sz val="12"/>
        <rFont val="Tahoma"/>
        <family val="2"/>
      </rPr>
      <t>_Placa cementicia + microcemento en ambas caras e total=10 cm</t>
    </r>
  </si>
  <si>
    <r>
      <rPr>
        <b/>
        <sz val="12"/>
        <rFont val="Tahoma"/>
        <family val="2"/>
      </rPr>
      <t>T7</t>
    </r>
    <r>
      <rPr>
        <sz val="12"/>
        <rFont val="Tahoma"/>
        <family val="2"/>
      </rPr>
      <t>_Placa cementicia + microcemento en ambas caras e total= 13 cm</t>
    </r>
  </si>
  <si>
    <r>
      <rPr>
        <b/>
        <sz val="12"/>
        <rFont val="Tahoma"/>
        <family val="2"/>
      </rPr>
      <t>T8</t>
    </r>
    <r>
      <rPr>
        <sz val="12"/>
        <rFont val="Tahoma"/>
        <family val="2"/>
      </rPr>
      <t>_Una cara de placa de yeso e=15 mm + pintura. Otra cara de placa cementicia + microcemento</t>
    </r>
  </si>
  <si>
    <r>
      <rPr>
        <b/>
        <sz val="12"/>
        <rFont val="Tahoma"/>
        <family val="2"/>
      </rPr>
      <t>T11</t>
    </r>
    <r>
      <rPr>
        <sz val="12"/>
        <rFont val="Tahoma"/>
        <family val="2"/>
      </rPr>
      <t>_Una cara placa cementicia 12,5 mm + pintura. Otra cara placa de yeso + revestimiento de chapa</t>
    </r>
  </si>
  <si>
    <r>
      <rPr>
        <b/>
        <sz val="12"/>
        <rFont val="Tahoma"/>
        <family val="2"/>
      </rPr>
      <t>T12</t>
    </r>
    <r>
      <rPr>
        <sz val="12"/>
        <rFont val="Tahoma"/>
        <family val="2"/>
      </rPr>
      <t>_Steel Framing. Una cara terminación pintura incalex, y la otra pintura del tipo incafrent</t>
    </r>
  </si>
  <si>
    <r>
      <rPr>
        <b/>
        <sz val="12"/>
        <rFont val="Tahoma"/>
        <family val="2"/>
      </rPr>
      <t>M5</t>
    </r>
    <r>
      <rPr>
        <sz val="12"/>
        <rFont val="Tahoma"/>
        <family val="2"/>
      </rPr>
      <t>_Muro interior de acceso con sistema RETAK. Terminación microcemento rojo ambas caras</t>
    </r>
  </si>
  <si>
    <r>
      <rPr>
        <b/>
        <sz val="12"/>
        <rFont val="Tahoma"/>
        <family val="2"/>
      </rPr>
      <t>M2</t>
    </r>
    <r>
      <rPr>
        <sz val="12"/>
        <rFont val="Tahoma"/>
        <family val="2"/>
      </rPr>
      <t>_Muro exterior existente de fachada. Terminación exterior revoque plástico textura e interior pintura látex</t>
    </r>
  </si>
  <si>
    <r>
      <rPr>
        <b/>
        <sz val="12"/>
        <rFont val="Tahoma"/>
        <family val="2"/>
      </rPr>
      <t>M4</t>
    </r>
    <r>
      <rPr>
        <sz val="12"/>
        <rFont val="Tahoma"/>
        <family val="2"/>
      </rPr>
      <t>_Muro exterior con sistema RETAK. Terminación exterior revoque plástico texturado e interior pintura latex</t>
    </r>
  </si>
  <si>
    <r>
      <rPr>
        <b/>
        <sz val="12"/>
        <rFont val="Tahoma"/>
        <family val="2"/>
      </rPr>
      <t>M6</t>
    </r>
    <r>
      <rPr>
        <sz val="12"/>
        <rFont val="Tahoma"/>
        <family val="2"/>
      </rPr>
      <t>_Muro exterior de recomposición de fachada con sistema RETAK + cámara y aplacado. Terminación exterior revoque plástico texturado e interior pintura latex</t>
    </r>
  </si>
  <si>
    <r>
      <rPr>
        <b/>
        <sz val="12"/>
        <rFont val="Tahoma"/>
        <family val="2"/>
      </rPr>
      <t>M7</t>
    </r>
    <r>
      <rPr>
        <sz val="12"/>
        <rFont val="Tahoma"/>
        <family val="2"/>
      </rPr>
      <t>_Muro exterior de recomposición de fachada con sistema RETAK + cámara y aplacado. Terminación exterior revoque plástico texturado e interior pintura latex + cerámica</t>
    </r>
  </si>
  <si>
    <r>
      <rPr>
        <b/>
        <sz val="12"/>
        <rFont val="Tahoma"/>
        <family val="2"/>
      </rPr>
      <t>M11</t>
    </r>
    <r>
      <rPr>
        <sz val="12"/>
        <rFont val="Tahoma"/>
        <family val="2"/>
      </rPr>
      <t>_ Muro exterior con sistema RETAK. Terminación exterior revoque plástico texturado e interior microcemento</t>
    </r>
  </si>
  <si>
    <r>
      <rPr>
        <b/>
        <sz val="12"/>
        <rFont val="Tahoma"/>
        <family val="2"/>
      </rPr>
      <t>M13</t>
    </r>
    <r>
      <rPr>
        <sz val="12"/>
        <rFont val="Tahoma"/>
        <family val="2"/>
      </rPr>
      <t>_Muro exterior con sistema RETAK. Terminación exterior revoque plástico texturado e interior pintua látex + cerámica</t>
    </r>
  </si>
  <si>
    <t>Pavimentos interiores</t>
  </si>
  <si>
    <t>Pavimentos exteriores</t>
  </si>
  <si>
    <t>A°I°-02_Apoya pie bar</t>
  </si>
  <si>
    <t>A°I°-01_Baranda Rampa de acceso</t>
  </si>
  <si>
    <t>A°I°-03_Mesa de trabajo 225x60</t>
  </si>
  <si>
    <t>A°I°-04_Mesa de trabajo 140x60</t>
  </si>
  <si>
    <t>A°I°-07_Campana de Extracción</t>
  </si>
  <si>
    <t>A°I°-05_Estantes 140x30</t>
  </si>
  <si>
    <t>A°I°-06_ Estantes 63x30</t>
  </si>
  <si>
    <t>A°I°-08_Pasabilletes en caja (ver plano detalles box caja)</t>
  </si>
  <si>
    <t>A°I°-09_Tapa registro de llaves de paso fluxometro en box, 20x15</t>
  </si>
  <si>
    <t>Microcemento color gris tonalidad gris perla claro</t>
  </si>
  <si>
    <t>Piso Táctil</t>
  </si>
  <si>
    <t>Vereda exterior de 9 panes grises con juntas</t>
  </si>
  <si>
    <t>PÉTREOS _ UMBRALES Y ENTREPUERTAS</t>
  </si>
  <si>
    <t>PARAMENTOS _ TERMINACIONES</t>
  </si>
  <si>
    <t>G10_local Caja</t>
  </si>
  <si>
    <t>H14_Pasarela 1</t>
  </si>
  <si>
    <t>H15_Pasarela 2</t>
  </si>
  <si>
    <t>Piedra partida color gris según diseño c/ baldosones de hormigón según diseño</t>
  </si>
  <si>
    <t>Suministro y colocación de felpudo antiensuciante de acceso (160x70 cm)</t>
  </si>
  <si>
    <t>Aplicación de ampollas del tipo igol infiltración muro M perimetral del proyecto cara interna</t>
  </si>
  <si>
    <t>Placa cementicia terminación microcemento</t>
  </si>
  <si>
    <t>H16_Escalera guardahombre en losa de servicio</t>
  </si>
  <si>
    <t>Desmonte de revestimientos, equipamiento sanitaria e instalaciones obsoletas</t>
  </si>
  <si>
    <t xml:space="preserve">Picado de revoques y pases </t>
  </si>
  <si>
    <t xml:space="preserve">Desmonte de aberturas </t>
  </si>
  <si>
    <t>Demoliciones de muros y losas</t>
  </si>
  <si>
    <t>Demoliciones en fundaciones existentes de piedra ahogada y fundaciones existentes de H.A.</t>
  </si>
  <si>
    <t>Movimientos de tierra relacionados a zanjeados que apliquen motivo de las instalaciones</t>
  </si>
  <si>
    <t>Patines, pilares, bases y vigas de fundacion</t>
  </si>
  <si>
    <t>Reparación de muros existentes (muros medianeros cara interna y muro de fachada) - Incluye revoque a dos o a tres capas según aplique, así como reparación de fisuras e hidrolavado correspondiente</t>
  </si>
  <si>
    <t>4.8</t>
  </si>
  <si>
    <t>SEÑALÉCTICA</t>
  </si>
  <si>
    <t>VINILOS</t>
  </si>
  <si>
    <t>27.1</t>
  </si>
  <si>
    <t>Vinilos en puertas interiores y exteriores (plenos y arenados)</t>
  </si>
  <si>
    <t>27.1.1</t>
  </si>
  <si>
    <t>27.2</t>
  </si>
  <si>
    <t>27.3</t>
  </si>
  <si>
    <t>27.4</t>
  </si>
  <si>
    <t>27.2.1</t>
  </si>
  <si>
    <t>27.3.1</t>
  </si>
  <si>
    <t>27.4.1</t>
  </si>
  <si>
    <t>SINTRA</t>
  </si>
  <si>
    <t>Carteles en sintra</t>
  </si>
  <si>
    <t>CUBIERTA PREFABRICADA</t>
  </si>
  <si>
    <t>Alisado de arena y portland</t>
  </si>
  <si>
    <t>Imprimación asfáltica</t>
  </si>
  <si>
    <t xml:space="preserve">Embudos de cobre </t>
  </si>
  <si>
    <t>Capa impermeable_ membrana asfáltica 4 mm</t>
  </si>
  <si>
    <t xml:space="preserve">Aislación térmica_ placas autotrabante </t>
  </si>
  <si>
    <t>Fieltro geotextil</t>
  </si>
  <si>
    <t>10.5</t>
  </si>
  <si>
    <t>11.4</t>
  </si>
  <si>
    <t>11.5</t>
  </si>
  <si>
    <t>12.2.1</t>
  </si>
  <si>
    <t>12.3</t>
  </si>
  <si>
    <t>12.3.1</t>
  </si>
  <si>
    <t>17.3</t>
  </si>
  <si>
    <t>18.3</t>
  </si>
  <si>
    <t>15.1.1</t>
  </si>
  <si>
    <t>15.1.2</t>
  </si>
  <si>
    <t>15.1.3</t>
  </si>
  <si>
    <t>15.1.4</t>
  </si>
  <si>
    <t>15.1.5</t>
  </si>
  <si>
    <t>15.1.6</t>
  </si>
  <si>
    <t>16.2.1</t>
  </si>
  <si>
    <t>16.2.2</t>
  </si>
  <si>
    <t>16.2.3</t>
  </si>
  <si>
    <t>17.1.1</t>
  </si>
  <si>
    <t>17.1.2</t>
  </si>
  <si>
    <t>17.1.3</t>
  </si>
  <si>
    <t>17.1.4</t>
  </si>
  <si>
    <t>17.1.5</t>
  </si>
  <si>
    <t>17.2.1</t>
  </si>
  <si>
    <t>17.2.2</t>
  </si>
  <si>
    <t>17.2.3</t>
  </si>
  <si>
    <t>17.3.1</t>
  </si>
  <si>
    <t>17.3.2</t>
  </si>
  <si>
    <t>17.3.3</t>
  </si>
  <si>
    <t>18.4</t>
  </si>
  <si>
    <t>18.5</t>
  </si>
  <si>
    <t>18.6</t>
  </si>
  <si>
    <t>18.7</t>
  </si>
  <si>
    <t>18.8</t>
  </si>
  <si>
    <t>18.9</t>
  </si>
  <si>
    <t>IMPERMEABILIZACIÓN</t>
  </si>
  <si>
    <t>Revoque plástico texturado del tipo Shertex color simil gris fósil de la carta de Inca o QUIMTEX del tipo Vallarta color S109</t>
  </si>
  <si>
    <t>23.1.1</t>
  </si>
  <si>
    <t>PINTURAS</t>
  </si>
  <si>
    <t>23.1.1.1</t>
  </si>
  <si>
    <t>23.1.1.2</t>
  </si>
  <si>
    <t>23.2.1</t>
  </si>
  <si>
    <t>23.2.2</t>
  </si>
  <si>
    <t>23.2.3</t>
  </si>
  <si>
    <t>23.3.1</t>
  </si>
  <si>
    <t>23.4.1</t>
  </si>
  <si>
    <t>23.4.2</t>
  </si>
  <si>
    <t>23.4.3</t>
  </si>
  <si>
    <t>23.5.1</t>
  </si>
  <si>
    <t>23.5.2</t>
  </si>
  <si>
    <t>23.5.3</t>
  </si>
  <si>
    <t>Pintura tipo Incalex toquesublime color Negro por encima de cielorraso</t>
  </si>
  <si>
    <t>Pintura tipo Incalex toquesublime color de referencia, tipo Blanco gatito de la carta de Inca</t>
  </si>
  <si>
    <t>Muro medianero sector patio - Aplicación de pintura del Tipo Incafret o superior color gris sobre revoque fratasado (color de referencia carbonilla claro)</t>
  </si>
  <si>
    <t>TOTAL</t>
  </si>
  <si>
    <t>28.1</t>
  </si>
  <si>
    <t>28.2</t>
  </si>
  <si>
    <t>28.3</t>
  </si>
  <si>
    <t>28.4</t>
  </si>
  <si>
    <t>16.1.1</t>
  </si>
  <si>
    <t>16.1.2</t>
  </si>
  <si>
    <t>16.1.3</t>
  </si>
  <si>
    <t>16.1.4</t>
  </si>
  <si>
    <t>16.1.5</t>
  </si>
  <si>
    <t>16.1.6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</si>
  <si>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</si>
  <si>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</si>
  <si>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</si>
  <si>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</si>
  <si>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</si>
  <si>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</si>
  <si>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</si>
  <si>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</si>
  <si>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</si>
  <si>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</si>
  <si>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</si>
  <si>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</si>
  <si>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15.2.1</t>
  </si>
  <si>
    <t>15.3.1</t>
  </si>
  <si>
    <t>15.3.2</t>
  </si>
  <si>
    <t>14.8</t>
  </si>
  <si>
    <t>14.9</t>
  </si>
  <si>
    <t>14.10</t>
  </si>
  <si>
    <t>14.11</t>
  </si>
  <si>
    <t>14.12</t>
  </si>
  <si>
    <t>12.3.2</t>
  </si>
  <si>
    <t>12.3.3</t>
  </si>
  <si>
    <t>12.3.4</t>
  </si>
  <si>
    <t>12.3.5</t>
  </si>
  <si>
    <t>12.3.6</t>
  </si>
  <si>
    <t>12.3.7</t>
  </si>
  <si>
    <t>12.4</t>
  </si>
  <si>
    <t>12.4.1</t>
  </si>
  <si>
    <t>12.4.2</t>
  </si>
  <si>
    <t>12.5</t>
  </si>
  <si>
    <t>12.5.1</t>
  </si>
  <si>
    <t>12.5.2</t>
  </si>
  <si>
    <t>12.5.3</t>
  </si>
  <si>
    <t>12.5.4</t>
  </si>
  <si>
    <t>10.6</t>
  </si>
  <si>
    <t>10.7</t>
  </si>
  <si>
    <t>10.8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</si>
  <si>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</si>
  <si>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</si>
  <si>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</si>
  <si>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</si>
  <si>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</si>
  <si>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</si>
  <si>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</si>
  <si>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</si>
  <si>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</si>
  <si>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</si>
  <si>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</si>
  <si>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</si>
  <si>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</si>
  <si>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</si>
  <si>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</si>
  <si>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</si>
  <si>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</si>
  <si>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</si>
  <si>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</si>
  <si>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</si>
  <si>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</si>
  <si>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</si>
  <si>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</si>
  <si>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</si>
  <si>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</si>
  <si>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</si>
  <si>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</si>
  <si>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</si>
  <si>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</si>
  <si>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</si>
  <si>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Equipos e instalación RT-1 / RT-2</t>
  </si>
  <si>
    <t>Extintor k 6 lts</t>
  </si>
  <si>
    <t>Picado de contrapisos y pavimentos (420 m2 estimados en una altura promedio de 5 cm, a verificar por contratista)</t>
  </si>
  <si>
    <t>Sistema del tipo losa con viguetas L16-45, incluye carpeta de compresión. . Espesor losa terminada 16 cm, sobrecargca 400k/cm2</t>
  </si>
  <si>
    <t>MUROS (las terminaciones se cotizan en rubro correspondiente como pintura, microcemento, etc)</t>
  </si>
  <si>
    <t>TABIQUES (las terminaciones en rubro correspondiente)</t>
  </si>
  <si>
    <t>Cubierta multicapa tipo ISODEC PIR  y accesorios correspondientes (440 m2 de techado) incluye traslado y colocación</t>
  </si>
  <si>
    <t>Cateo geotecnico SPT c/resistencia admisible, limites y clasificacion y verificación de proyecto</t>
  </si>
  <si>
    <t>Retiro de cubierta de techo (disposición final de residuos de acuerdo a decreto) y correas de madera</t>
  </si>
  <si>
    <t>Contrapiso de hormigón alivianado (espesores desde los 5 cm hasta los 30 cm aproximados)</t>
  </si>
  <si>
    <r>
      <t xml:space="preserve">Protección mecánica </t>
    </r>
    <r>
      <rPr>
        <sz val="12"/>
        <color rgb="FFC00000"/>
        <rFont val="Tahoma"/>
        <family val="2"/>
      </rPr>
      <t>(se cotiza en item 12.3.2)</t>
    </r>
  </si>
  <si>
    <r>
      <rPr>
        <b/>
        <sz val="12"/>
        <rFont val="Tahoma"/>
        <family val="2"/>
      </rPr>
      <t>Muro medianero existente cara lindera</t>
    </r>
    <r>
      <rPr>
        <sz val="12"/>
        <rFont val="Tahoma"/>
        <family val="2"/>
      </rPr>
      <t>. Reparación de acuerdo a MCP. Aplica para M1, M8, M12, M16 y M16 (metraje ficto)</t>
    </r>
    <r>
      <rPr>
        <sz val="12"/>
        <color rgb="FFFF0000"/>
        <rFont val="Tahoma"/>
        <family val="2"/>
      </rPr>
      <t xml:space="preserve"> </t>
    </r>
    <r>
      <rPr>
        <sz val="12"/>
        <color rgb="FFC00000"/>
        <rFont val="Tahoma"/>
        <family val="2"/>
      </rPr>
      <t>(se cotiza en revoques)</t>
    </r>
  </si>
  <si>
    <r>
      <rPr>
        <b/>
        <sz val="12"/>
        <rFont val="Tahoma"/>
        <family val="2"/>
      </rPr>
      <t>M15</t>
    </r>
    <r>
      <rPr>
        <sz val="12"/>
        <rFont val="Tahoma"/>
        <family val="2"/>
      </rPr>
      <t xml:space="preserve">_Muro medianero existente cara interna del padrón. Terminación ladrillo bolseado pintado </t>
    </r>
    <r>
      <rPr>
        <sz val="12"/>
        <color rgb="FFC00000"/>
        <rFont val="Tahoma"/>
        <family val="2"/>
      </rPr>
      <t>(se cotiza en terminaciones)</t>
    </r>
  </si>
  <si>
    <r>
      <rPr>
        <b/>
        <sz val="12"/>
        <rFont val="Tahoma"/>
        <family val="2"/>
      </rPr>
      <t>M14</t>
    </r>
    <r>
      <rPr>
        <sz val="12"/>
        <rFont val="Tahoma"/>
        <family val="2"/>
      </rPr>
      <t>_Muro exterior de ladrillo. Terminación ambas caras revoque plástico texturado + cara interior ladrillo bolseado pintado</t>
    </r>
    <r>
      <rPr>
        <sz val="12"/>
        <color rgb="FFC00000"/>
        <rFont val="Tahoma"/>
        <family val="2"/>
      </rPr>
      <t xml:space="preserve"> (se cotiza en revoque y pintura)</t>
    </r>
  </si>
  <si>
    <r>
      <rPr>
        <b/>
        <sz val="12"/>
        <rFont val="Tahoma"/>
        <family val="2"/>
      </rPr>
      <t>M12</t>
    </r>
    <r>
      <rPr>
        <sz val="12"/>
        <rFont val="Tahoma"/>
        <family val="2"/>
      </rPr>
      <t>_Muro medianero existente cara interna del padrón. Terminación pintura látex + cerámica</t>
    </r>
    <r>
      <rPr>
        <sz val="12"/>
        <color rgb="FFC00000"/>
        <rFont val="Tahoma"/>
        <family val="2"/>
      </rPr>
      <t xml:space="preserve"> (se cotiza en terminaciones)</t>
    </r>
  </si>
  <si>
    <r>
      <rPr>
        <b/>
        <sz val="12"/>
        <color theme="1"/>
        <rFont val="Tahoma"/>
        <family val="2"/>
      </rPr>
      <t>M16</t>
    </r>
    <r>
      <rPr>
        <sz val="12"/>
        <color theme="1"/>
        <rFont val="Tahoma"/>
        <family val="2"/>
      </rPr>
      <t xml:space="preserve">_Muro medianero existente cara interna del padrón. Recomposición del mismo. Terminación ladrillo de campo bolseado pintado </t>
    </r>
  </si>
  <si>
    <t xml:space="preserve">PLAZO DE OBRA </t>
  </si>
  <si>
    <t>11.6</t>
  </si>
  <si>
    <r>
      <rPr>
        <b/>
        <sz val="12"/>
        <rFont val="Tahoma"/>
        <family val="2"/>
      </rPr>
      <t>Muro medianero existente cara lindera</t>
    </r>
    <r>
      <rPr>
        <sz val="12"/>
        <rFont val="Tahoma"/>
        <family val="2"/>
      </rPr>
      <t>. Reparación de acuerdo a MCP. Aplica para M1, M8, M12, M16 y M16 (metraje ficto)</t>
    </r>
    <r>
      <rPr>
        <sz val="12"/>
        <color rgb="FFFF0000"/>
        <rFont val="Tahoma"/>
        <family val="2"/>
      </rPr>
      <t xml:space="preserve"> </t>
    </r>
  </si>
  <si>
    <t>Contrapiso de balasto</t>
  </si>
  <si>
    <t>ACRÍLICO EN FACHADA</t>
  </si>
  <si>
    <t>Cartería institucional de fachada con iluminación</t>
  </si>
  <si>
    <t>Señaléctica en baños públicos en acero</t>
  </si>
  <si>
    <t xml:space="preserve">Pileta de patio y Bocas de desague </t>
  </si>
  <si>
    <t>Desagues de baño, tisanería, bar, local de elaboración y desagues de aire acondicionado</t>
  </si>
  <si>
    <t>Pluviales subterráneas, verticales y canalones de cubierta (estos incluidos en item techo liviano)</t>
  </si>
  <si>
    <t>Boca de desague de 40x40 pluviales</t>
  </si>
  <si>
    <t>Reguera patio (pendiente, revoque y lustrado_ conformación en estructura)</t>
  </si>
  <si>
    <r>
      <t>Pruebas hidráulicas</t>
    </r>
    <r>
      <rPr>
        <sz val="12"/>
        <color rgb="FFC00000"/>
        <rFont val="Tahoma"/>
        <family val="2"/>
      </rPr>
      <t xml:space="preserve"> (incluídas en item 21.1.5)</t>
    </r>
  </si>
  <si>
    <t>Otros (viáticos y fletes)</t>
  </si>
  <si>
    <t>D</t>
  </si>
  <si>
    <t>24.1.1</t>
  </si>
  <si>
    <t>24.1.2</t>
  </si>
  <si>
    <t>24.1.3</t>
  </si>
  <si>
    <t>24.1.4</t>
  </si>
  <si>
    <t>24.1.5</t>
  </si>
  <si>
    <t>24.2.1</t>
  </si>
  <si>
    <t>24.2.2</t>
  </si>
  <si>
    <t>24.2.3</t>
  </si>
  <si>
    <t>24.2.4</t>
  </si>
  <si>
    <t>24.3.1</t>
  </si>
  <si>
    <t>24.3.2</t>
  </si>
  <si>
    <t>24.3.3</t>
  </si>
  <si>
    <t>24.3.4</t>
  </si>
  <si>
    <t>24.3.5</t>
  </si>
  <si>
    <t>24.4.1</t>
  </si>
  <si>
    <t>24.4.2</t>
  </si>
  <si>
    <t>24.4.3</t>
  </si>
  <si>
    <t>24.4.4</t>
  </si>
  <si>
    <t>24.4.5</t>
  </si>
  <si>
    <t>24.4.6</t>
  </si>
  <si>
    <t>24.4.7</t>
  </si>
  <si>
    <t>24.4.8</t>
  </si>
  <si>
    <t>25.</t>
  </si>
  <si>
    <t>25.3</t>
  </si>
  <si>
    <r>
      <t xml:space="preserve">G08 </t>
    </r>
    <r>
      <rPr>
        <sz val="12"/>
        <color rgb="FFC00000"/>
        <rFont val="Tahoma"/>
        <family val="2"/>
      </rPr>
      <t>(se cotiza en rubro 12.4.1)</t>
    </r>
  </si>
  <si>
    <r>
      <t>G09</t>
    </r>
    <r>
      <rPr>
        <sz val="12"/>
        <color rgb="FFC00000"/>
        <rFont val="Tahoma"/>
        <family val="2"/>
      </rPr>
      <t xml:space="preserve"> (se cotiza en rubro 12.4.2)</t>
    </r>
  </si>
  <si>
    <r>
      <t xml:space="preserve">G11_Granito flameado rampa  </t>
    </r>
    <r>
      <rPr>
        <sz val="12"/>
        <color rgb="FFC00000"/>
        <rFont val="Tahoma"/>
        <family val="2"/>
      </rPr>
      <t>(se cotiza en rubro pavimentos 12.3.4)</t>
    </r>
  </si>
  <si>
    <r>
      <t xml:space="preserve">G12_Nariz de escalón en acceso </t>
    </r>
    <r>
      <rPr>
        <sz val="12"/>
        <color rgb="FFC00000"/>
        <rFont val="Tahoma"/>
        <family val="2"/>
      </rPr>
      <t>(se cotiza en rubro pavimentos 12.3.5)</t>
    </r>
  </si>
  <si>
    <t>26.6</t>
  </si>
  <si>
    <t>26.7</t>
  </si>
  <si>
    <t>26.8</t>
  </si>
  <si>
    <t>27.1.2</t>
  </si>
  <si>
    <t>27.3.2</t>
  </si>
  <si>
    <t>27.3.3</t>
  </si>
  <si>
    <t>27.3.4</t>
  </si>
  <si>
    <t>27.5.</t>
  </si>
  <si>
    <t>27.5.1</t>
  </si>
  <si>
    <t>27.6</t>
  </si>
  <si>
    <t>27.6.1</t>
  </si>
  <si>
    <t>27.7</t>
  </si>
  <si>
    <t>27.7.1</t>
  </si>
  <si>
    <t>27.8</t>
  </si>
  <si>
    <t>27.8.1</t>
  </si>
  <si>
    <t>27.8.2</t>
  </si>
  <si>
    <t>27.8.3</t>
  </si>
  <si>
    <t>27.9</t>
  </si>
  <si>
    <t>27.9.1</t>
  </si>
  <si>
    <t>27.10</t>
  </si>
  <si>
    <t>27.10.1</t>
  </si>
  <si>
    <t>27.11</t>
  </si>
  <si>
    <t>27.11.1</t>
  </si>
  <si>
    <t>27.11.2</t>
  </si>
  <si>
    <t>27.12</t>
  </si>
  <si>
    <t>27.12.1</t>
  </si>
  <si>
    <t>27.12.2</t>
  </si>
  <si>
    <t>27.12.3</t>
  </si>
  <si>
    <t>27.12.4</t>
  </si>
  <si>
    <t>27.12.5</t>
  </si>
  <si>
    <t>27.12.6</t>
  </si>
  <si>
    <t>27.12.7</t>
  </si>
  <si>
    <t>27.12.8</t>
  </si>
  <si>
    <t>27.12.9</t>
  </si>
  <si>
    <t>27.12.10</t>
  </si>
  <si>
    <t>28.1.1</t>
  </si>
  <si>
    <t>28.1.2</t>
  </si>
  <si>
    <t>28.1.3</t>
  </si>
  <si>
    <t>28.1.4</t>
  </si>
  <si>
    <t>28.1.5</t>
  </si>
  <si>
    <t>28.1.6</t>
  </si>
  <si>
    <t>28.1.7</t>
  </si>
  <si>
    <t>28.2.1</t>
  </si>
  <si>
    <t>28.2.2</t>
  </si>
  <si>
    <t>28.2.3</t>
  </si>
  <si>
    <t>28.2.4</t>
  </si>
  <si>
    <t>28.2.5</t>
  </si>
  <si>
    <t>28.3.1</t>
  </si>
  <si>
    <t>28.3.2</t>
  </si>
  <si>
    <t>28.3.3</t>
  </si>
  <si>
    <t>28.3.4</t>
  </si>
  <si>
    <t>28.4.1</t>
  </si>
  <si>
    <t>28.4.2</t>
  </si>
  <si>
    <t>28.4.3</t>
  </si>
  <si>
    <t>28.5</t>
  </si>
  <si>
    <t>28.5.1</t>
  </si>
  <si>
    <t>29.1</t>
  </si>
  <si>
    <t>29.2</t>
  </si>
  <si>
    <t>30.1</t>
  </si>
  <si>
    <t>31.1</t>
  </si>
  <si>
    <t>31.2</t>
  </si>
  <si>
    <t>31.3</t>
  </si>
  <si>
    <t>31.4</t>
  </si>
  <si>
    <t>32.1</t>
  </si>
  <si>
    <t>32.2</t>
  </si>
  <si>
    <t>32.3</t>
  </si>
  <si>
    <t>32.4</t>
  </si>
  <si>
    <t>Suministro y enhebrado de conductores</t>
  </si>
  <si>
    <t xml:space="preserve">Suministo de Patch Cord Cat. 6 </t>
  </si>
  <si>
    <t>Suministro y montaje de plaquetas,módulos tipo tres en lína, tipo Schuko con tierra lateral y central, módulo de corte unipolar, de corte biplar, de combinación, módulo pulsador, cajas de llave, cajas de brazo y registros.</t>
  </si>
  <si>
    <t>Suministro y montaje de ductos, caños de hierro y cañerías de PVC</t>
  </si>
  <si>
    <t>Suministro, montaje y conexionado de sistema de videoporteros, de sistema de control de acceso con tarjeta y teclado; consola de control de acceso</t>
  </si>
  <si>
    <t>ANEXO III _ PLANILLA DE CANTIDADES Y PRECIOS</t>
  </si>
  <si>
    <t>$</t>
  </si>
  <si>
    <t>%</t>
  </si>
  <si>
    <t>PLAN DE TRABAJO OBRA PREVISTA</t>
  </si>
  <si>
    <t>MES 1</t>
  </si>
  <si>
    <t>MES 2</t>
  </si>
  <si>
    <t>MES 3</t>
  </si>
  <si>
    <t>MES 4</t>
  </si>
  <si>
    <t>MES 5</t>
  </si>
  <si>
    <t>MES 6</t>
  </si>
  <si>
    <t>TOTAL DE OBRA (6 meses)</t>
  </si>
  <si>
    <t xml:space="preserve">TOTAL DE OBRA </t>
  </si>
  <si>
    <t>Contrapisos armados exteriores de vereda frontal</t>
  </si>
  <si>
    <t>Picado de contrapisos y pavimentos de vereda  frontal 41m2</t>
  </si>
  <si>
    <t>27.11.3</t>
  </si>
  <si>
    <t>27.11.4</t>
  </si>
  <si>
    <t>Suministro e instalación de ductos para fibra optica ANTEL</t>
  </si>
  <si>
    <t xml:space="preserve">Suministro e instalación de ductos para UTP DEDICADO </t>
  </si>
  <si>
    <t>unidad</t>
  </si>
  <si>
    <t>cantidad</t>
  </si>
  <si>
    <t>precio unit $</t>
  </si>
  <si>
    <t>precio unit U$S</t>
  </si>
  <si>
    <t>Subtotal subrubro $</t>
  </si>
  <si>
    <t>Subtotal subrubro U$S</t>
  </si>
  <si>
    <t>ANEXO VII _ CRONOGRAMA DE OBRA / PLAN DE TRABAJO</t>
  </si>
  <si>
    <t>Corte / poda de vegetación, retiro de arboles en vereda</t>
  </si>
  <si>
    <t>4.10</t>
  </si>
  <si>
    <t>Relleno compactado para alcanzar los niveles propuestos en proyecto, incluye relleno de fosa y pozo septico si corresponde</t>
  </si>
  <si>
    <t>6.2.11</t>
  </si>
  <si>
    <t>6.2.12</t>
  </si>
  <si>
    <t>Contrapisos armados interior y exteriores, incluye contrapiso sobre fosa y pozo séptico</t>
  </si>
  <si>
    <t>9.3</t>
  </si>
  <si>
    <t>9.3.1</t>
  </si>
  <si>
    <t>Instalación de Piso técnico 60x60 en Sala de Juegos</t>
  </si>
  <si>
    <t>Instalación de Piso técnico 60x60 con terminación superficial HPL color gris</t>
  </si>
  <si>
    <t>H02_Puertas acceso dependencias internas y núcleo valores. Cotizar con brazo hidráulico</t>
  </si>
  <si>
    <t>19.6</t>
  </si>
  <si>
    <t>V06_Fondo Espejo (215x110 aprox) y 2 estantes de vidrio (205x25) sobre mueble C07 de bar. Incluye 2 perfiles "U" de 215cm amurados para soporte de estantes.</t>
  </si>
  <si>
    <r>
      <t>Pruebas hidráulicas</t>
    </r>
    <r>
      <rPr>
        <sz val="12"/>
        <color rgb="FFC00000"/>
        <rFont val="Tahoma"/>
        <family val="2"/>
      </rPr>
      <t xml:space="preserve"> (incluídas en item 24.1.5)</t>
    </r>
  </si>
  <si>
    <t>Suministro y montaje de plaquetas,módulos tipo tres en línea, tipo Schuko con tierra lateral y central, módulo de corte unipolar, de corte biplar, de combinación, módulo pulsador, cajas de llave, cajas de brazo y registros.</t>
  </si>
  <si>
    <r>
      <rPr>
        <sz val="12"/>
        <color theme="1" tint="0.499984740745262"/>
        <rFont val="Tahoma"/>
        <family val="2"/>
      </rPr>
      <t>Suministro, montaje y conexionado de UPS de 60kVA</t>
    </r>
    <r>
      <rPr>
        <sz val="12"/>
        <color rgb="FFC00000"/>
        <rFont val="Tahoma"/>
        <family val="2"/>
      </rPr>
      <t xml:space="preserve"> (no cotizar ya que corre por cuenta del proveedor que lo suministra)</t>
    </r>
  </si>
  <si>
    <t>DIAS</t>
  </si>
  <si>
    <t>Monto Obra Imponible</t>
  </si>
  <si>
    <t>A+B+ C+D</t>
  </si>
  <si>
    <t>SUB_TOTAL OBRA PREVISTA (Obras Edilicias_ Subcontratos_ Rubros agregados_Otros Rubros)</t>
  </si>
  <si>
    <t>SUBTOTAL OTROS RUBROS</t>
  </si>
  <si>
    <t>Suministro y colocación de aparatos (inodoros con tapa, mingitorio, sifones, colillas, tapajuntas, etc) y accesorios baños (incluye secamanos de alta velocidad, portarrollos, dispensadores de jabón y papel, papeleras y articulos varios especificados en Memoria)</t>
  </si>
  <si>
    <t>32.1.1</t>
  </si>
  <si>
    <t>32.2.1</t>
  </si>
  <si>
    <t>32.3.1</t>
  </si>
  <si>
    <t>32.4.1</t>
  </si>
  <si>
    <t>33.1</t>
  </si>
  <si>
    <t>33.2</t>
  </si>
  <si>
    <t>33.3</t>
  </si>
  <si>
    <t>33.4</t>
  </si>
  <si>
    <t>33.5</t>
  </si>
  <si>
    <t>33.6</t>
  </si>
  <si>
    <t>NOTA: ES RESPONSABILIDAD DEL OFERENTE VERIFICAR, RATIFICAR Y/O RECTIFICAR LAS FORMULAS EN EL PRESENTE DOCUMENTO ASI COMO LAS CANTIDADES Y METRAJES PARA CADA ITEM</t>
  </si>
  <si>
    <t>31.5</t>
  </si>
  <si>
    <t>31.6</t>
  </si>
  <si>
    <t>31.7</t>
  </si>
  <si>
    <t>31.8</t>
  </si>
  <si>
    <t>31.9</t>
  </si>
  <si>
    <t>31.10</t>
  </si>
  <si>
    <t>MB_11 Cajonera Taller de Máquinas (especif en planos)</t>
  </si>
  <si>
    <t>MB12_Estación de trabajo (especif en planos)</t>
  </si>
  <si>
    <t>MB13_Mostrador caseta de seguridad (especif en planos)</t>
  </si>
  <si>
    <t>MB14_Cajón de billetes (especif en planos)</t>
  </si>
  <si>
    <t>MB15_Cajón de billetes (especif en planos)</t>
  </si>
  <si>
    <t>MB17_Estantes caseta (especif en planos)</t>
  </si>
  <si>
    <t>MB21_Banco prefabricado de hormigón armado (especif en planos)</t>
  </si>
  <si>
    <t>MB10_Mesa de trabajo, estructura metálica, tapa fingerjoint (especif en planos)</t>
  </si>
  <si>
    <t>MB8_Mesa de conteo, estructura metálica, tapa de vidrio (especif en planos)</t>
  </si>
  <si>
    <t>MB7_Mueble aéreo (especif en planos)</t>
  </si>
  <si>
    <t>31.11</t>
  </si>
  <si>
    <t>31.12</t>
  </si>
  <si>
    <t>31.13</t>
  </si>
  <si>
    <t>MB9_Mueble bajo (especif en planos)</t>
  </si>
  <si>
    <t>C09_Bajo mesada Local 5 - incluye aéreo sobre mesada (ver gráficos)</t>
  </si>
  <si>
    <t>CABLEADO ESTRUCTURADO (son 2 racks)</t>
  </si>
  <si>
    <t>30.1.1</t>
  </si>
  <si>
    <t>Protección de cañerías de AACC: 3 capas (aislación térmica, cinta aislante y cinta aluminio) en todo el recorrido de cañerías al exterior</t>
  </si>
  <si>
    <t xml:space="preserve">SUB_TOTAL OTROS RUBROS </t>
  </si>
  <si>
    <t>OTROS 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</si>
</sst>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[$$-2C0A]\ #,##0.00"/>
    <numFmt numFmtId="166" formatCode="0.00;[Red]0.00"/>
    <numFmt numFmtId="167" formatCode="[$-C0A]0%"/>
    <numFmt numFmtId="168" formatCode="[$-C0A]General"/>
    <numFmt numFmtId="169" formatCode="0.000%"/>
    <numFmt numFmtId="170" formatCode="&quot;$&quot;\ #,##0.00"/>
    <numFmt numFmtId="171" formatCode="[$$-380A]\ #,##0.00"/>
    <numFmt numFmtId="172" formatCode="0.00\ 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Frutiger-Light"/>
    </font>
    <font>
      <b/>
      <sz val="11"/>
      <name val="Arial"/>
      <family val="2"/>
    </font>
    <font>
      <sz val="12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b/>
      <sz val="16"/>
      <name val="Calibri"/>
      <family val="2"/>
      <scheme val="minor"/>
    </font>
    <font>
      <sz val="16"/>
      <name val="Arial"/>
      <family val="2"/>
      <charset val="1"/>
    </font>
    <font>
      <sz val="16"/>
      <color theme="1"/>
      <name val="Calibri"/>
      <family val="2"/>
      <scheme val="minor"/>
    </font>
    <font>
      <b/>
      <sz val="12"/>
      <name val="Tahoma"/>
      <family val="2"/>
    </font>
    <font>
      <sz val="22"/>
      <color theme="1"/>
      <name val="Calibri"/>
      <family val="2"/>
      <scheme val="minor"/>
    </font>
    <font>
      <sz val="10"/>
      <name val="AvantGarde Bk BT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b/>
      <sz val="14"/>
      <color rgb="FF0070C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25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Tahoma"/>
      <family val="2"/>
    </font>
    <font>
      <sz val="14"/>
      <color theme="1"/>
      <name val="Calibri"/>
      <family val="2"/>
      <scheme val="minor"/>
    </font>
    <font>
      <sz val="12"/>
      <color rgb="FFC00000"/>
      <name val="Tahom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499984740745262"/>
      <name val="Arial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theme="1" tint="0.499984740745262"/>
      <name val="Arial"/>
      <family val="2"/>
    </font>
    <font>
      <sz val="11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1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theme="1" tint="0.499984740745262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BE5D6"/>
        <bgColor rgb="FFE7E6E6"/>
      </patternFill>
    </fill>
    <fill>
      <patternFill patternType="solid">
        <fgColor theme="4" tint="0.79998168889431442"/>
        <bgColor rgb="FFE7E6E6"/>
      </patternFill>
    </fill>
    <fill>
      <patternFill patternType="solid">
        <fgColor theme="7" tint="0.59999389629810485"/>
        <bgColor rgb="FFE7E6E6"/>
      </patternFill>
    </fill>
    <fill>
      <patternFill patternType="solid">
        <fgColor theme="6" tint="0.79998168889431442"/>
        <bgColor rgb="FFE7E6E6"/>
      </patternFill>
    </fill>
    <fill>
      <patternFill patternType="solid">
        <fgColor rgb="FFFFFF99"/>
        <bgColor rgb="FFE7E6E6"/>
      </patternFill>
    </fill>
    <fill>
      <patternFill patternType="solid">
        <fgColor theme="2" tint="-9.9978637043366805E-2"/>
        <bgColor rgb="FFE7E6E6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  <xf numFmtId="164" fontId="3" fillId="0" borderId="0" applyFont="0" applyFill="0" applyBorder="0" applyAlignment="0" applyProtection="0"/>
    <xf numFmtId="0" fontId="16" fillId="0" borderId="0"/>
    <xf numFmtId="9" fontId="17" fillId="0" borderId="0" applyFill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167" fontId="24" fillId="0" borderId="0"/>
    <xf numFmtId="168" fontId="25" fillId="0" borderId="0"/>
  </cellStyleXfs>
  <cellXfs count="44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2" fillId="0" borderId="0" xfId="0" applyFont="1"/>
    <xf numFmtId="169" fontId="0" fillId="0" borderId="0" xfId="0" applyNumberFormat="1" applyAlignment="1" applyProtection="1">
      <alignment horizontal="center" vertical="center"/>
      <protection locked="0"/>
    </xf>
    <xf numFmtId="169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66" fontId="8" fillId="0" borderId="0" xfId="0" applyNumberFormat="1" applyFont="1" applyAlignment="1" applyProtection="1">
      <alignment horizontal="center" vertical="center"/>
      <protection locked="0"/>
    </xf>
    <xf numFmtId="1" fontId="1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2" fontId="24" fillId="0" borderId="0" xfId="0" applyNumberFormat="1" applyFont="1" applyAlignment="1" applyProtection="1">
      <alignment horizontal="center" vertical="center"/>
      <protection locked="0"/>
    </xf>
    <xf numFmtId="1" fontId="24" fillId="2" borderId="0" xfId="0" applyNumberFormat="1" applyFont="1" applyFill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170" fontId="0" fillId="0" borderId="0" xfId="0" applyNumberFormat="1"/>
    <xf numFmtId="0" fontId="19" fillId="0" borderId="0" xfId="0" applyFont="1" applyAlignment="1">
      <alignment horizontal="center" vertical="center"/>
    </xf>
    <xf numFmtId="0" fontId="29" fillId="0" borderId="0" xfId="0" applyFont="1"/>
    <xf numFmtId="165" fontId="0" fillId="0" borderId="0" xfId="0" applyNumberFormat="1"/>
    <xf numFmtId="1" fontId="24" fillId="5" borderId="0" xfId="0" applyNumberFormat="1" applyFont="1" applyFill="1" applyAlignment="1">
      <alignment horizontal="center" vertical="center"/>
    </xf>
    <xf numFmtId="169" fontId="0" fillId="0" borderId="12" xfId="0" applyNumberForma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 vertical="center" wrapText="1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5" fillId="0" borderId="0" xfId="0" applyFont="1"/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/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 wrapText="1"/>
    </xf>
    <xf numFmtId="169" fontId="0" fillId="0" borderId="0" xfId="0" applyNumberFormat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0" fillId="6" borderId="0" xfId="0" applyFill="1" applyAlignment="1">
      <alignment vertical="center"/>
    </xf>
    <xf numFmtId="0" fontId="21" fillId="7" borderId="0" xfId="0" applyFont="1" applyFill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169" fontId="4" fillId="4" borderId="9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center" vertical="center" wrapText="1"/>
    </xf>
    <xf numFmtId="165" fontId="4" fillId="8" borderId="9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 applyProtection="1">
      <alignment horizontal="right" vertical="center"/>
      <protection locked="0"/>
    </xf>
    <xf numFmtId="0" fontId="9" fillId="4" borderId="2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4" borderId="7" xfId="0" applyFont="1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8" fillId="0" borderId="0" xfId="0" applyFont="1" applyAlignment="1" applyProtection="1">
      <alignment vertical="center"/>
      <protection locked="0"/>
    </xf>
    <xf numFmtId="0" fontId="5" fillId="10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8" fillId="4" borderId="1" xfId="0" applyFont="1" applyFill="1" applyBorder="1" applyAlignment="1" applyProtection="1">
      <alignment horizontal="left" vertical="center"/>
      <protection locked="0"/>
    </xf>
    <xf numFmtId="0" fontId="24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8" fillId="4" borderId="6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9" borderId="6" xfId="0" applyFont="1" applyFill="1" applyBorder="1" applyAlignment="1" applyProtection="1">
      <alignment horizontal="left" vertical="center"/>
      <protection locked="0"/>
    </xf>
    <xf numFmtId="2" fontId="3" fillId="0" borderId="4" xfId="0" applyNumberFormat="1" applyFont="1" applyBorder="1" applyAlignment="1">
      <alignment horizontal="left" vertical="center"/>
    </xf>
    <xf numFmtId="0" fontId="5" fillId="10" borderId="6" xfId="0" applyFont="1" applyFill="1" applyBorder="1" applyAlignment="1">
      <alignment horizontal="left" vertical="center" wrapText="1"/>
    </xf>
    <xf numFmtId="0" fontId="28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5" fillId="10" borderId="6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vertical="center" wrapText="1"/>
    </xf>
    <xf numFmtId="2" fontId="0" fillId="0" borderId="2" xfId="0" applyNumberFormat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Alignment="1" applyProtection="1">
      <alignment horizontal="center" vertical="center"/>
      <protection locked="0"/>
    </xf>
    <xf numFmtId="1" fontId="19" fillId="0" borderId="2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1" fontId="19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2" fontId="8" fillId="0" borderId="0" xfId="0" applyNumberFormat="1" applyFont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vertical="center"/>
      <protection locked="0"/>
    </xf>
    <xf numFmtId="169" fontId="8" fillId="2" borderId="0" xfId="1" applyNumberFormat="1" applyFont="1" applyFill="1" applyBorder="1" applyAlignment="1" applyProtection="1">
      <alignment horizontal="center" vertical="center"/>
    </xf>
    <xf numFmtId="165" fontId="4" fillId="8" borderId="5" xfId="0" applyNumberFormat="1" applyFont="1" applyFill="1" applyBorder="1" applyAlignment="1">
      <alignment horizontal="center" vertical="center" wrapText="1"/>
    </xf>
    <xf numFmtId="165" fontId="4" fillId="8" borderId="6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 applyProtection="1">
      <alignment vertical="center"/>
      <protection locked="0"/>
    </xf>
    <xf numFmtId="0" fontId="28" fillId="4" borderId="3" xfId="0" applyFont="1" applyFill="1" applyBorder="1" applyAlignment="1" applyProtection="1">
      <alignment vertical="center"/>
      <protection locked="0"/>
    </xf>
    <xf numFmtId="169" fontId="21" fillId="0" borderId="0" xfId="0" applyNumberFormat="1" applyFont="1" applyAlignment="1">
      <alignment horizontal="left" vertical="center" wrapText="1"/>
    </xf>
    <xf numFmtId="169" fontId="8" fillId="5" borderId="0" xfId="1" applyNumberFormat="1" applyFont="1" applyFill="1" applyBorder="1" applyAlignment="1" applyProtection="1">
      <alignment horizontal="center" vertical="center"/>
    </xf>
    <xf numFmtId="169" fontId="8" fillId="0" borderId="0" xfId="1" applyNumberFormat="1" applyFont="1" applyFill="1" applyBorder="1" applyAlignment="1" applyProtection="1">
      <alignment horizontal="center" vertical="center"/>
    </xf>
    <xf numFmtId="169" fontId="4" fillId="0" borderId="9" xfId="0" applyNumberFormat="1" applyFont="1" applyBorder="1" applyAlignment="1">
      <alignment horizontal="center" vertical="center" wrapText="1"/>
    </xf>
    <xf numFmtId="165" fontId="4" fillId="9" borderId="6" xfId="0" applyNumberFormat="1" applyFont="1" applyFill="1" applyBorder="1" applyAlignment="1">
      <alignment horizontal="center" vertical="center" wrapText="1"/>
    </xf>
    <xf numFmtId="165" fontId="4" fillId="9" borderId="9" xfId="0" applyNumberFormat="1" applyFont="1" applyFill="1" applyBorder="1" applyAlignment="1">
      <alignment horizontal="center" vertical="center" wrapText="1"/>
    </xf>
    <xf numFmtId="165" fontId="4" fillId="10" borderId="9" xfId="0" applyNumberFormat="1" applyFont="1" applyFill="1" applyBorder="1" applyAlignment="1">
      <alignment horizontal="center" vertical="center" wrapText="1"/>
    </xf>
    <xf numFmtId="0" fontId="28" fillId="11" borderId="6" xfId="0" applyFont="1" applyFill="1" applyBorder="1" applyAlignment="1" applyProtection="1">
      <alignment horizontal="left" vertical="center"/>
      <protection locked="0"/>
    </xf>
    <xf numFmtId="0" fontId="28" fillId="11" borderId="7" xfId="0" applyFont="1" applyFill="1" applyBorder="1" applyAlignment="1" applyProtection="1">
      <alignment vertical="center"/>
      <protection locked="0"/>
    </xf>
    <xf numFmtId="0" fontId="5" fillId="11" borderId="6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/>
    </xf>
    <xf numFmtId="0" fontId="5" fillId="11" borderId="7" xfId="0" applyFont="1" applyFill="1" applyBorder="1" applyAlignment="1">
      <alignment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1" fontId="28" fillId="11" borderId="9" xfId="0" applyNumberFormat="1" applyFont="1" applyFill="1" applyBorder="1" applyAlignment="1" applyProtection="1">
      <alignment vertical="center"/>
      <protection locked="0"/>
    </xf>
    <xf numFmtId="165" fontId="4" fillId="11" borderId="9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4" xfId="0" applyFont="1" applyBorder="1" applyAlignment="1">
      <alignment horizontal="left" vertical="center"/>
    </xf>
    <xf numFmtId="1" fontId="8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7" fillId="0" borderId="0" xfId="0" applyFont="1"/>
    <xf numFmtId="2" fontId="39" fillId="0" borderId="0" xfId="0" applyNumberFormat="1" applyFont="1" applyAlignment="1" applyProtection="1">
      <alignment horizontal="center" vertical="center"/>
      <protection locked="0"/>
    </xf>
    <xf numFmtId="166" fontId="39" fillId="0" borderId="0" xfId="0" applyNumberFormat="1" applyFont="1" applyAlignment="1" applyProtection="1">
      <alignment horizontal="center" vertical="center"/>
      <protection locked="0"/>
    </xf>
    <xf numFmtId="1" fontId="39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3" fillId="0" borderId="4" xfId="0" applyFont="1" applyBorder="1" applyAlignment="1" applyProtection="1">
      <alignment horizontal="left" vertical="center"/>
      <protection locked="0"/>
    </xf>
    <xf numFmtId="1" fontId="44" fillId="2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/>
    <xf numFmtId="1" fontId="5" fillId="11" borderId="7" xfId="0" applyNumberFormat="1" applyFont="1" applyFill="1" applyBorder="1" applyAlignment="1">
      <alignment vertical="center"/>
    </xf>
    <xf numFmtId="165" fontId="5" fillId="10" borderId="9" xfId="0" applyNumberFormat="1" applyFont="1" applyFill="1" applyBorder="1" applyAlignment="1">
      <alignment horizontal="center" vertical="center"/>
    </xf>
    <xf numFmtId="165" fontId="5" fillId="9" borderId="9" xfId="0" applyNumberFormat="1" applyFont="1" applyFill="1" applyBorder="1" applyAlignment="1" applyProtection="1">
      <alignment horizontal="center" vertical="center"/>
      <protection locked="0"/>
    </xf>
    <xf numFmtId="171" fontId="5" fillId="3" borderId="9" xfId="0" applyNumberFormat="1" applyFont="1" applyFill="1" applyBorder="1" applyAlignment="1">
      <alignment horizontal="center" vertical="center"/>
    </xf>
    <xf numFmtId="165" fontId="5" fillId="10" borderId="7" xfId="0" applyNumberFormat="1" applyFont="1" applyFill="1" applyBorder="1" applyAlignment="1">
      <alignment horizontal="center" vertical="center"/>
    </xf>
    <xf numFmtId="169" fontId="45" fillId="2" borderId="0" xfId="1" applyNumberFormat="1" applyFont="1" applyFill="1" applyBorder="1" applyAlignment="1" applyProtection="1">
      <alignment horizontal="center" vertical="center"/>
    </xf>
    <xf numFmtId="169" fontId="5" fillId="9" borderId="9" xfId="0" applyNumberFormat="1" applyFont="1" applyFill="1" applyBorder="1" applyAlignment="1" applyProtection="1">
      <alignment horizontal="center" vertical="center"/>
      <protection locked="0"/>
    </xf>
    <xf numFmtId="169" fontId="5" fillId="3" borderId="8" xfId="0" applyNumberFormat="1" applyFont="1" applyFill="1" applyBorder="1" applyAlignment="1">
      <alignment horizontal="center" vertical="center"/>
    </xf>
    <xf numFmtId="169" fontId="5" fillId="11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9" fontId="35" fillId="0" borderId="0" xfId="0" applyNumberFormat="1" applyFont="1" applyAlignment="1">
      <alignment horizontal="center" vertical="center"/>
    </xf>
    <xf numFmtId="169" fontId="5" fillId="10" borderId="9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29" fillId="0" borderId="0" xfId="0" applyFont="1" applyAlignment="1">
      <alignment vertical="center"/>
    </xf>
    <xf numFmtId="0" fontId="0" fillId="4" borderId="8" xfId="0" applyFill="1" applyBorder="1" applyAlignment="1">
      <alignment vertical="center"/>
    </xf>
    <xf numFmtId="0" fontId="5" fillId="12" borderId="6" xfId="0" applyFont="1" applyFill="1" applyBorder="1" applyAlignment="1">
      <alignment horizontal="left" vertical="center" wrapText="1"/>
    </xf>
    <xf numFmtId="0" fontId="5" fillId="12" borderId="7" xfId="0" applyFont="1" applyFill="1" applyBorder="1" applyAlignment="1">
      <alignment horizontal="left" vertical="center"/>
    </xf>
    <xf numFmtId="0" fontId="6" fillId="13" borderId="6" xfId="0" applyFont="1" applyFill="1" applyBorder="1" applyAlignment="1">
      <alignment horizontal="left" vertical="center"/>
    </xf>
    <xf numFmtId="0" fontId="4" fillId="13" borderId="7" xfId="0" applyFont="1" applyFill="1" applyBorder="1" applyAlignment="1">
      <alignment horizontal="left" vertical="center" wrapText="1"/>
    </xf>
    <xf numFmtId="165" fontId="4" fillId="13" borderId="6" xfId="0" applyNumberFormat="1" applyFont="1" applyFill="1" applyBorder="1" applyAlignment="1">
      <alignment horizontal="center" vertical="center" wrapText="1"/>
    </xf>
    <xf numFmtId="165" fontId="4" fillId="13" borderId="9" xfId="0" applyNumberFormat="1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left" vertical="center" wrapText="1"/>
    </xf>
    <xf numFmtId="0" fontId="15" fillId="13" borderId="7" xfId="0" applyFont="1" applyFill="1" applyBorder="1" applyAlignment="1">
      <alignment horizontal="left" vertical="center"/>
    </xf>
    <xf numFmtId="171" fontId="5" fillId="13" borderId="9" xfId="0" applyNumberFormat="1" applyFont="1" applyFill="1" applyBorder="1" applyAlignment="1">
      <alignment horizontal="center" vertical="center"/>
    </xf>
    <xf numFmtId="169" fontId="5" fillId="13" borderId="8" xfId="0" applyNumberFormat="1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horizontal="left" vertical="center"/>
    </xf>
    <xf numFmtId="0" fontId="21" fillId="14" borderId="0" xfId="0" applyFont="1" applyFill="1" applyAlignment="1">
      <alignment horizontal="left" vertical="center" wrapText="1"/>
    </xf>
    <xf numFmtId="169" fontId="47" fillId="11" borderId="9" xfId="0" applyNumberFormat="1" applyFont="1" applyFill="1" applyBorder="1" applyAlignment="1">
      <alignment horizontal="center" vertical="center" wrapText="1"/>
    </xf>
    <xf numFmtId="165" fontId="47" fillId="11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4" fontId="49" fillId="17" borderId="16" xfId="0" applyNumberFormat="1" applyFont="1" applyFill="1" applyBorder="1" applyAlignment="1">
      <alignment horizontal="center" vertical="center"/>
    </xf>
    <xf numFmtId="4" fontId="49" fillId="18" borderId="16" xfId="0" applyNumberFormat="1" applyFont="1" applyFill="1" applyBorder="1" applyAlignment="1">
      <alignment horizontal="center" vertical="center"/>
    </xf>
    <xf numFmtId="4" fontId="49" fillId="16" borderId="17" xfId="0" applyNumberFormat="1" applyFont="1" applyFill="1" applyBorder="1" applyAlignment="1">
      <alignment horizontal="center" vertical="center"/>
    </xf>
    <xf numFmtId="172" fontId="49" fillId="16" borderId="18" xfId="0" applyNumberFormat="1" applyFont="1" applyFill="1" applyBorder="1" applyAlignment="1">
      <alignment horizontal="center" vertical="center"/>
    </xf>
    <xf numFmtId="4" fontId="49" fillId="17" borderId="18" xfId="0" applyNumberFormat="1" applyFont="1" applyFill="1" applyBorder="1" applyAlignment="1">
      <alignment horizontal="center" vertical="center"/>
    </xf>
    <xf numFmtId="172" fontId="49" fillId="17" borderId="18" xfId="0" applyNumberFormat="1" applyFont="1" applyFill="1" applyBorder="1" applyAlignment="1">
      <alignment horizontal="center" vertical="center"/>
    </xf>
    <xf numFmtId="4" fontId="49" fillId="18" borderId="18" xfId="0" applyNumberFormat="1" applyFont="1" applyFill="1" applyBorder="1" applyAlignment="1">
      <alignment horizontal="center" vertical="center"/>
    </xf>
    <xf numFmtId="172" fontId="49" fillId="18" borderId="18" xfId="0" applyNumberFormat="1" applyFont="1" applyFill="1" applyBorder="1" applyAlignment="1">
      <alignment horizontal="center" vertical="center"/>
    </xf>
    <xf numFmtId="4" fontId="49" fillId="19" borderId="18" xfId="0" applyNumberFormat="1" applyFont="1" applyFill="1" applyBorder="1" applyAlignment="1">
      <alignment horizontal="center" vertical="center"/>
    </xf>
    <xf numFmtId="172" fontId="49" fillId="19" borderId="18" xfId="0" applyNumberFormat="1" applyFont="1" applyFill="1" applyBorder="1" applyAlignment="1">
      <alignment horizontal="center" vertical="center"/>
    </xf>
    <xf numFmtId="4" fontId="49" fillId="20" borderId="18" xfId="0" applyNumberFormat="1" applyFont="1" applyFill="1" applyBorder="1" applyAlignment="1">
      <alignment horizontal="center" vertical="center"/>
    </xf>
    <xf numFmtId="172" fontId="49" fillId="20" borderId="18" xfId="0" applyNumberFormat="1" applyFont="1" applyFill="1" applyBorder="1" applyAlignment="1">
      <alignment horizontal="center" vertical="center"/>
    </xf>
    <xf numFmtId="4" fontId="49" fillId="21" borderId="18" xfId="0" applyNumberFormat="1" applyFont="1" applyFill="1" applyBorder="1" applyAlignment="1">
      <alignment horizontal="center" vertical="center"/>
    </xf>
    <xf numFmtId="172" fontId="49" fillId="22" borderId="20" xfId="0" applyNumberFormat="1" applyFont="1" applyFill="1" applyBorder="1" applyAlignment="1">
      <alignment horizontal="center" vertical="center"/>
    </xf>
    <xf numFmtId="0" fontId="0" fillId="0" borderId="1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28" fillId="23" borderId="6" xfId="0" applyFont="1" applyFill="1" applyBorder="1" applyAlignment="1" applyProtection="1">
      <alignment horizontal="left" vertical="center"/>
      <protection locked="0"/>
    </xf>
    <xf numFmtId="0" fontId="9" fillId="23" borderId="7" xfId="0" applyFont="1" applyFill="1" applyBorder="1" applyAlignment="1" applyProtection="1">
      <alignment vertical="center" wrapText="1"/>
      <protection locked="0"/>
    </xf>
    <xf numFmtId="0" fontId="0" fillId="23" borderId="7" xfId="0" applyFill="1" applyBorder="1" applyAlignment="1" applyProtection="1">
      <alignment horizontal="center" vertical="center"/>
      <protection locked="0"/>
    </xf>
    <xf numFmtId="0" fontId="18" fillId="23" borderId="7" xfId="0" applyFont="1" applyFill="1" applyBorder="1" applyAlignment="1" applyProtection="1">
      <alignment horizontal="right" vertical="center"/>
      <protection locked="0"/>
    </xf>
    <xf numFmtId="14" fontId="18" fillId="23" borderId="7" xfId="0" applyNumberFormat="1" applyFont="1" applyFill="1" applyBorder="1" applyAlignment="1" applyProtection="1">
      <alignment horizontal="center" vertical="center"/>
      <protection locked="0"/>
    </xf>
    <xf numFmtId="0" fontId="0" fillId="23" borderId="7" xfId="0" applyFill="1" applyBorder="1" applyAlignment="1" applyProtection="1">
      <alignment vertical="center"/>
      <protection locked="0"/>
    </xf>
    <xf numFmtId="0" fontId="0" fillId="23" borderId="7" xfId="0" applyFill="1" applyBorder="1" applyProtection="1">
      <protection locked="0"/>
    </xf>
    <xf numFmtId="0" fontId="0" fillId="23" borderId="8" xfId="0" applyFill="1" applyBorder="1" applyProtection="1">
      <protection locked="0"/>
    </xf>
    <xf numFmtId="172" fontId="50" fillId="16" borderId="21" xfId="0" applyNumberFormat="1" applyFont="1" applyFill="1" applyBorder="1" applyAlignment="1">
      <alignment horizontal="center" vertical="center"/>
    </xf>
    <xf numFmtId="4" fontId="50" fillId="17" borderId="21" xfId="0" applyNumberFormat="1" applyFont="1" applyFill="1" applyBorder="1" applyAlignment="1">
      <alignment horizontal="center" vertical="center"/>
    </xf>
    <xf numFmtId="172" fontId="50" fillId="17" borderId="21" xfId="0" applyNumberFormat="1" applyFont="1" applyFill="1" applyBorder="1" applyAlignment="1">
      <alignment horizontal="center" vertical="center"/>
    </xf>
    <xf numFmtId="4" fontId="50" fillId="18" borderId="21" xfId="0" applyNumberFormat="1" applyFont="1" applyFill="1" applyBorder="1" applyAlignment="1">
      <alignment horizontal="center" vertical="center"/>
    </xf>
    <xf numFmtId="172" fontId="50" fillId="18" borderId="21" xfId="0" applyNumberFormat="1" applyFont="1" applyFill="1" applyBorder="1" applyAlignment="1">
      <alignment horizontal="center" vertical="center"/>
    </xf>
    <xf numFmtId="4" fontId="50" fillId="19" borderId="21" xfId="0" applyNumberFormat="1" applyFont="1" applyFill="1" applyBorder="1" applyAlignment="1">
      <alignment horizontal="center" vertical="center"/>
    </xf>
    <xf numFmtId="172" fontId="50" fillId="19" borderId="21" xfId="0" applyNumberFormat="1" applyFont="1" applyFill="1" applyBorder="1" applyAlignment="1">
      <alignment horizontal="center" vertical="center"/>
    </xf>
    <xf numFmtId="4" fontId="50" fillId="20" borderId="21" xfId="0" applyNumberFormat="1" applyFont="1" applyFill="1" applyBorder="1" applyAlignment="1">
      <alignment horizontal="center" vertical="center"/>
    </xf>
    <xf numFmtId="172" fontId="50" fillId="20" borderId="21" xfId="0" applyNumberFormat="1" applyFont="1" applyFill="1" applyBorder="1" applyAlignment="1">
      <alignment horizontal="center" vertical="center"/>
    </xf>
    <xf numFmtId="4" fontId="50" fillId="21" borderId="21" xfId="0" applyNumberFormat="1" applyFont="1" applyFill="1" applyBorder="1" applyAlignment="1">
      <alignment horizontal="center" vertical="center"/>
    </xf>
    <xf numFmtId="172" fontId="50" fillId="21" borderId="21" xfId="0" applyNumberFormat="1" applyFont="1" applyFill="1" applyBorder="1" applyAlignment="1">
      <alignment horizontal="center" vertical="center"/>
    </xf>
    <xf numFmtId="4" fontId="0" fillId="24" borderId="21" xfId="0" applyNumberFormat="1" applyFill="1" applyBorder="1" applyAlignment="1">
      <alignment vertical="center"/>
    </xf>
    <xf numFmtId="172" fontId="50" fillId="21" borderId="22" xfId="0" applyNumberFormat="1" applyFont="1" applyFill="1" applyBorder="1" applyAlignment="1">
      <alignment horizontal="center" vertical="center"/>
    </xf>
    <xf numFmtId="4" fontId="0" fillId="24" borderId="15" xfId="0" applyNumberFormat="1" applyFill="1" applyBorder="1" applyAlignment="1">
      <alignment vertical="center"/>
    </xf>
    <xf numFmtId="10" fontId="0" fillId="24" borderId="19" xfId="0" applyNumberFormat="1" applyFill="1" applyBorder="1" applyAlignment="1">
      <alignment vertical="center"/>
    </xf>
    <xf numFmtId="4" fontId="0" fillId="24" borderId="23" xfId="0" applyNumberFormat="1" applyFill="1" applyBorder="1" applyAlignment="1">
      <alignment vertical="center"/>
    </xf>
    <xf numFmtId="10" fontId="0" fillId="24" borderId="24" xfId="0" applyNumberFormat="1" applyFill="1" applyBorder="1" applyAlignment="1">
      <alignment vertical="center"/>
    </xf>
    <xf numFmtId="4" fontId="0" fillId="24" borderId="17" xfId="0" applyNumberFormat="1" applyFill="1" applyBorder="1" applyAlignment="1">
      <alignment vertical="center"/>
    </xf>
    <xf numFmtId="10" fontId="0" fillId="24" borderId="20" xfId="0" applyNumberFormat="1" applyFill="1" applyBorder="1" applyAlignment="1">
      <alignment vertical="center"/>
    </xf>
    <xf numFmtId="172" fontId="49" fillId="21" borderId="26" xfId="0" applyNumberFormat="1" applyFont="1" applyFill="1" applyBorder="1" applyAlignment="1">
      <alignment horizontal="center" vertical="center"/>
    </xf>
    <xf numFmtId="4" fontId="49" fillId="22" borderId="17" xfId="0" applyNumberFormat="1" applyFont="1" applyFill="1" applyBorder="1" applyAlignment="1">
      <alignment horizontal="center" vertical="center"/>
    </xf>
    <xf numFmtId="4" fontId="50" fillId="16" borderId="15" xfId="0" applyNumberFormat="1" applyFont="1" applyFill="1" applyBorder="1" applyAlignment="1">
      <alignment horizontal="center" vertical="center"/>
    </xf>
    <xf numFmtId="172" fontId="50" fillId="16" borderId="16" xfId="0" applyNumberFormat="1" applyFont="1" applyFill="1" applyBorder="1" applyAlignment="1">
      <alignment horizontal="center" vertical="center"/>
    </xf>
    <xf numFmtId="4" fontId="50" fillId="17" borderId="16" xfId="0" applyNumberFormat="1" applyFont="1" applyFill="1" applyBorder="1" applyAlignment="1">
      <alignment horizontal="center" vertical="center"/>
    </xf>
    <xf numFmtId="172" fontId="50" fillId="17" borderId="16" xfId="0" applyNumberFormat="1" applyFont="1" applyFill="1" applyBorder="1" applyAlignment="1">
      <alignment horizontal="center" vertical="center"/>
    </xf>
    <xf numFmtId="4" fontId="50" fillId="18" borderId="16" xfId="0" applyNumberFormat="1" applyFont="1" applyFill="1" applyBorder="1" applyAlignment="1">
      <alignment horizontal="center" vertical="center"/>
    </xf>
    <xf numFmtId="172" fontId="50" fillId="18" borderId="16" xfId="0" applyNumberFormat="1" applyFont="1" applyFill="1" applyBorder="1" applyAlignment="1">
      <alignment horizontal="center" vertical="center"/>
    </xf>
    <xf numFmtId="4" fontId="50" fillId="19" borderId="16" xfId="0" applyNumberFormat="1" applyFont="1" applyFill="1" applyBorder="1" applyAlignment="1">
      <alignment horizontal="center" vertical="center"/>
    </xf>
    <xf numFmtId="172" fontId="50" fillId="19" borderId="16" xfId="0" applyNumberFormat="1" applyFont="1" applyFill="1" applyBorder="1" applyAlignment="1">
      <alignment horizontal="center" vertical="center"/>
    </xf>
    <xf numFmtId="4" fontId="50" fillId="20" borderId="16" xfId="0" applyNumberFormat="1" applyFont="1" applyFill="1" applyBorder="1" applyAlignment="1">
      <alignment horizontal="center" vertical="center"/>
    </xf>
    <xf numFmtId="172" fontId="50" fillId="20" borderId="16" xfId="0" applyNumberFormat="1" applyFont="1" applyFill="1" applyBorder="1" applyAlignment="1">
      <alignment horizontal="center" vertical="center"/>
    </xf>
    <xf numFmtId="4" fontId="50" fillId="21" borderId="16" xfId="0" applyNumberFormat="1" applyFont="1" applyFill="1" applyBorder="1" applyAlignment="1">
      <alignment horizontal="center" vertical="center"/>
    </xf>
    <xf numFmtId="172" fontId="50" fillId="21" borderId="19" xfId="0" applyNumberFormat="1" applyFont="1" applyFill="1" applyBorder="1" applyAlignment="1">
      <alignment horizontal="center" vertical="center"/>
    </xf>
    <xf numFmtId="4" fontId="50" fillId="16" borderId="23" xfId="0" applyNumberFormat="1" applyFont="1" applyFill="1" applyBorder="1" applyAlignment="1">
      <alignment horizontal="center" vertical="center"/>
    </xf>
    <xf numFmtId="172" fontId="50" fillId="21" borderId="24" xfId="0" applyNumberFormat="1" applyFont="1" applyFill="1" applyBorder="1" applyAlignment="1">
      <alignment horizontal="center" vertical="center"/>
    </xf>
    <xf numFmtId="4" fontId="50" fillId="16" borderId="17" xfId="0" applyNumberFormat="1" applyFont="1" applyFill="1" applyBorder="1" applyAlignment="1">
      <alignment horizontal="center" vertical="center"/>
    </xf>
    <xf numFmtId="172" fontId="50" fillId="16" borderId="18" xfId="0" applyNumberFormat="1" applyFont="1" applyFill="1" applyBorder="1" applyAlignment="1">
      <alignment horizontal="center" vertical="center"/>
    </xf>
    <xf numFmtId="4" fontId="50" fillId="17" borderId="18" xfId="0" applyNumberFormat="1" applyFont="1" applyFill="1" applyBorder="1" applyAlignment="1">
      <alignment horizontal="center" vertical="center"/>
    </xf>
    <xf numFmtId="172" fontId="50" fillId="17" borderId="18" xfId="0" applyNumberFormat="1" applyFont="1" applyFill="1" applyBorder="1" applyAlignment="1">
      <alignment horizontal="center" vertical="center"/>
    </xf>
    <xf numFmtId="4" fontId="50" fillId="18" borderId="18" xfId="0" applyNumberFormat="1" applyFont="1" applyFill="1" applyBorder="1" applyAlignment="1">
      <alignment horizontal="center" vertical="center"/>
    </xf>
    <xf numFmtId="172" fontId="50" fillId="18" borderId="18" xfId="0" applyNumberFormat="1" applyFont="1" applyFill="1" applyBorder="1" applyAlignment="1">
      <alignment horizontal="center" vertical="center"/>
    </xf>
    <xf numFmtId="4" fontId="50" fillId="19" borderId="18" xfId="0" applyNumberFormat="1" applyFont="1" applyFill="1" applyBorder="1" applyAlignment="1">
      <alignment horizontal="center" vertical="center"/>
    </xf>
    <xf numFmtId="172" fontId="50" fillId="19" borderId="18" xfId="0" applyNumberFormat="1" applyFont="1" applyFill="1" applyBorder="1" applyAlignment="1">
      <alignment horizontal="center" vertical="center"/>
    </xf>
    <xf numFmtId="4" fontId="50" fillId="20" borderId="18" xfId="0" applyNumberFormat="1" applyFont="1" applyFill="1" applyBorder="1" applyAlignment="1">
      <alignment horizontal="center" vertical="center"/>
    </xf>
    <xf numFmtId="172" fontId="50" fillId="20" borderId="18" xfId="0" applyNumberFormat="1" applyFont="1" applyFill="1" applyBorder="1" applyAlignment="1">
      <alignment horizontal="center" vertical="center"/>
    </xf>
    <xf numFmtId="4" fontId="50" fillId="21" borderId="18" xfId="0" applyNumberFormat="1" applyFont="1" applyFill="1" applyBorder="1" applyAlignment="1">
      <alignment horizontal="center" vertical="center"/>
    </xf>
    <xf numFmtId="172" fontId="50" fillId="21" borderId="20" xfId="0" applyNumberFormat="1" applyFont="1" applyFill="1" applyBorder="1" applyAlignment="1">
      <alignment horizontal="center" vertical="center"/>
    </xf>
    <xf numFmtId="4" fontId="50" fillId="16" borderId="27" xfId="0" applyNumberFormat="1" applyFont="1" applyFill="1" applyBorder="1" applyAlignment="1">
      <alignment horizontal="center" vertical="center"/>
    </xf>
    <xf numFmtId="172" fontId="50" fillId="16" borderId="28" xfId="0" applyNumberFormat="1" applyFont="1" applyFill="1" applyBorder="1" applyAlignment="1">
      <alignment horizontal="center" vertical="center"/>
    </xf>
    <xf numFmtId="4" fontId="50" fillId="17" borderId="28" xfId="0" applyNumberFormat="1" applyFont="1" applyFill="1" applyBorder="1" applyAlignment="1">
      <alignment horizontal="center" vertical="center"/>
    </xf>
    <xf numFmtId="172" fontId="50" fillId="17" borderId="28" xfId="0" applyNumberFormat="1" applyFont="1" applyFill="1" applyBorder="1" applyAlignment="1">
      <alignment horizontal="center" vertical="center"/>
    </xf>
    <xf numFmtId="4" fontId="50" fillId="18" borderId="28" xfId="0" applyNumberFormat="1" applyFont="1" applyFill="1" applyBorder="1" applyAlignment="1">
      <alignment horizontal="center" vertical="center"/>
    </xf>
    <xf numFmtId="172" fontId="50" fillId="18" borderId="28" xfId="0" applyNumberFormat="1" applyFont="1" applyFill="1" applyBorder="1" applyAlignment="1">
      <alignment horizontal="center" vertical="center"/>
    </xf>
    <xf numFmtId="4" fontId="50" fillId="19" borderId="28" xfId="0" applyNumberFormat="1" applyFont="1" applyFill="1" applyBorder="1" applyAlignment="1">
      <alignment horizontal="center" vertical="center"/>
    </xf>
    <xf numFmtId="172" fontId="50" fillId="19" borderId="28" xfId="0" applyNumberFormat="1" applyFont="1" applyFill="1" applyBorder="1" applyAlignment="1">
      <alignment horizontal="center" vertical="center"/>
    </xf>
    <xf numFmtId="4" fontId="50" fillId="20" borderId="28" xfId="0" applyNumberFormat="1" applyFont="1" applyFill="1" applyBorder="1" applyAlignment="1">
      <alignment horizontal="center" vertical="center"/>
    </xf>
    <xf numFmtId="172" fontId="50" fillId="20" borderId="28" xfId="0" applyNumberFormat="1" applyFont="1" applyFill="1" applyBorder="1" applyAlignment="1">
      <alignment horizontal="center" vertical="center"/>
    </xf>
    <xf numFmtId="4" fontId="50" fillId="21" borderId="28" xfId="0" applyNumberFormat="1" applyFont="1" applyFill="1" applyBorder="1" applyAlignment="1">
      <alignment horizontal="center" vertical="center"/>
    </xf>
    <xf numFmtId="172" fontId="50" fillId="21" borderId="29" xfId="0" applyNumberFormat="1" applyFont="1" applyFill="1" applyBorder="1" applyAlignment="1">
      <alignment horizontal="center" vertical="center"/>
    </xf>
    <xf numFmtId="4" fontId="0" fillId="24" borderId="27" xfId="0" applyNumberFormat="1" applyFill="1" applyBorder="1" applyAlignment="1">
      <alignment vertical="center"/>
    </xf>
    <xf numFmtId="10" fontId="0" fillId="24" borderId="29" xfId="0" applyNumberFormat="1" applyFill="1" applyBorder="1" applyAlignment="1">
      <alignment vertical="center"/>
    </xf>
    <xf numFmtId="172" fontId="50" fillId="21" borderId="16" xfId="0" applyNumberFormat="1" applyFont="1" applyFill="1" applyBorder="1" applyAlignment="1">
      <alignment horizontal="center" vertical="center"/>
    </xf>
    <xf numFmtId="4" fontId="0" fillId="24" borderId="16" xfId="0" applyNumberFormat="1" applyFill="1" applyBorder="1" applyAlignment="1">
      <alignment vertical="center"/>
    </xf>
    <xf numFmtId="172" fontId="50" fillId="21" borderId="18" xfId="0" applyNumberFormat="1" applyFont="1" applyFill="1" applyBorder="1" applyAlignment="1">
      <alignment horizontal="center" vertical="center"/>
    </xf>
    <xf numFmtId="4" fontId="0" fillId="24" borderId="18" xfId="0" applyNumberFormat="1" applyFill="1" applyBorder="1" applyAlignment="1">
      <alignment vertical="center"/>
    </xf>
    <xf numFmtId="172" fontId="50" fillId="21" borderId="25" xfId="0" applyNumberFormat="1" applyFont="1" applyFill="1" applyBorder="1" applyAlignment="1">
      <alignment horizontal="center" vertical="center"/>
    </xf>
    <xf numFmtId="172" fontId="50" fillId="21" borderId="26" xfId="0" applyNumberFormat="1" applyFont="1" applyFill="1" applyBorder="1" applyAlignment="1">
      <alignment horizontal="center" vertical="center"/>
    </xf>
    <xf numFmtId="172" fontId="50" fillId="21" borderId="28" xfId="0" applyNumberFormat="1" applyFont="1" applyFill="1" applyBorder="1" applyAlignment="1">
      <alignment horizontal="center" vertical="center"/>
    </xf>
    <xf numFmtId="4" fontId="0" fillId="24" borderId="28" xfId="0" applyNumberFormat="1" applyFill="1" applyBorder="1" applyAlignment="1">
      <alignment vertical="center"/>
    </xf>
    <xf numFmtId="172" fontId="50" fillId="21" borderId="30" xfId="0" applyNumberFormat="1" applyFont="1" applyFill="1" applyBorder="1" applyAlignment="1">
      <alignment horizontal="center" vertical="center"/>
    </xf>
    <xf numFmtId="4" fontId="50" fillId="0" borderId="23" xfId="0" applyNumberFormat="1" applyFont="1" applyBorder="1" applyAlignment="1">
      <alignment horizontal="center" vertical="center"/>
    </xf>
    <xf numFmtId="172" fontId="50" fillId="0" borderId="21" xfId="0" applyNumberFormat="1" applyFont="1" applyBorder="1" applyAlignment="1">
      <alignment horizontal="center" vertical="center"/>
    </xf>
    <xf numFmtId="4" fontId="50" fillId="0" borderId="21" xfId="0" applyNumberFormat="1" applyFont="1" applyBorder="1" applyAlignment="1">
      <alignment horizontal="center" vertical="center"/>
    </xf>
    <xf numFmtId="172" fontId="50" fillId="0" borderId="22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10" fontId="0" fillId="0" borderId="24" xfId="0" applyNumberFormat="1" applyBorder="1" applyAlignment="1">
      <alignment vertical="center"/>
    </xf>
    <xf numFmtId="4" fontId="50" fillId="0" borderId="17" xfId="0" applyNumberFormat="1" applyFont="1" applyBorder="1" applyAlignment="1">
      <alignment horizontal="center" vertical="center"/>
    </xf>
    <xf numFmtId="172" fontId="50" fillId="0" borderId="18" xfId="0" applyNumberFormat="1" applyFont="1" applyBorder="1" applyAlignment="1">
      <alignment horizontal="center" vertical="center"/>
    </xf>
    <xf numFmtId="4" fontId="50" fillId="0" borderId="18" xfId="0" applyNumberFormat="1" applyFont="1" applyBorder="1" applyAlignment="1">
      <alignment horizontal="center" vertical="center"/>
    </xf>
    <xf numFmtId="172" fontId="50" fillId="0" borderId="26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10" fontId="0" fillId="0" borderId="20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69" fontId="45" fillId="0" borderId="0" xfId="1" applyNumberFormat="1" applyFont="1" applyFill="1" applyBorder="1" applyAlignment="1" applyProtection="1">
      <alignment horizontal="center" vertical="center"/>
    </xf>
    <xf numFmtId="4" fontId="50" fillId="0" borderId="15" xfId="0" applyNumberFormat="1" applyFont="1" applyBorder="1" applyAlignment="1">
      <alignment horizontal="center" vertical="center"/>
    </xf>
    <xf numFmtId="172" fontId="50" fillId="0" borderId="16" xfId="0" applyNumberFormat="1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/>
    </xf>
    <xf numFmtId="10" fontId="0" fillId="0" borderId="19" xfId="0" applyNumberFormat="1" applyBorder="1" applyAlignment="1">
      <alignment vertical="center"/>
    </xf>
    <xf numFmtId="4" fontId="50" fillId="0" borderId="0" xfId="0" applyNumberFormat="1" applyFont="1" applyAlignment="1">
      <alignment horizontal="center" vertical="center"/>
    </xf>
    <xf numFmtId="172" fontId="5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" fontId="0" fillId="0" borderId="16" xfId="0" applyNumberForma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71" fontId="5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4" fontId="49" fillId="16" borderId="27" xfId="0" applyNumberFormat="1" applyFont="1" applyFill="1" applyBorder="1" applyAlignment="1">
      <alignment horizontal="center" vertical="center"/>
    </xf>
    <xf numFmtId="172" fontId="49" fillId="16" borderId="28" xfId="0" applyNumberFormat="1" applyFont="1" applyFill="1" applyBorder="1" applyAlignment="1">
      <alignment horizontal="center" vertical="center"/>
    </xf>
    <xf numFmtId="4" fontId="49" fillId="17" borderId="28" xfId="0" applyNumberFormat="1" applyFont="1" applyFill="1" applyBorder="1" applyAlignment="1">
      <alignment horizontal="center" vertical="center"/>
    </xf>
    <xf numFmtId="172" fontId="49" fillId="17" borderId="28" xfId="0" applyNumberFormat="1" applyFont="1" applyFill="1" applyBorder="1" applyAlignment="1">
      <alignment horizontal="center" vertical="center"/>
    </xf>
    <xf numFmtId="4" fontId="49" fillId="18" borderId="28" xfId="0" applyNumberFormat="1" applyFont="1" applyFill="1" applyBorder="1" applyAlignment="1">
      <alignment horizontal="center" vertical="center"/>
    </xf>
    <xf numFmtId="172" fontId="49" fillId="18" borderId="28" xfId="0" applyNumberFormat="1" applyFont="1" applyFill="1" applyBorder="1" applyAlignment="1">
      <alignment horizontal="center" vertical="center"/>
    </xf>
    <xf numFmtId="4" fontId="49" fillId="19" borderId="28" xfId="0" applyNumberFormat="1" applyFont="1" applyFill="1" applyBorder="1" applyAlignment="1">
      <alignment horizontal="center" vertical="center"/>
    </xf>
    <xf numFmtId="172" fontId="49" fillId="19" borderId="28" xfId="0" applyNumberFormat="1" applyFont="1" applyFill="1" applyBorder="1" applyAlignment="1">
      <alignment horizontal="center" vertical="center"/>
    </xf>
    <xf numFmtId="4" fontId="49" fillId="20" borderId="28" xfId="0" applyNumberFormat="1" applyFont="1" applyFill="1" applyBorder="1" applyAlignment="1">
      <alignment horizontal="center" vertical="center"/>
    </xf>
    <xf numFmtId="172" fontId="49" fillId="20" borderId="28" xfId="0" applyNumberFormat="1" applyFont="1" applyFill="1" applyBorder="1" applyAlignment="1">
      <alignment horizontal="center" vertical="center"/>
    </xf>
    <xf numFmtId="4" fontId="49" fillId="21" borderId="28" xfId="0" applyNumberFormat="1" applyFont="1" applyFill="1" applyBorder="1" applyAlignment="1">
      <alignment horizontal="center" vertical="center"/>
    </xf>
    <xf numFmtId="172" fontId="49" fillId="21" borderId="30" xfId="0" applyNumberFormat="1" applyFont="1" applyFill="1" applyBorder="1" applyAlignment="1">
      <alignment horizontal="center" vertical="center"/>
    </xf>
    <xf numFmtId="4" fontId="49" fillId="22" borderId="27" xfId="0" applyNumberFormat="1" applyFont="1" applyFill="1" applyBorder="1" applyAlignment="1">
      <alignment horizontal="center" vertical="center"/>
    </xf>
    <xf numFmtId="172" fontId="49" fillId="22" borderId="29" xfId="0" applyNumberFormat="1" applyFont="1" applyFill="1" applyBorder="1" applyAlignment="1">
      <alignment horizontal="center" vertical="center"/>
    </xf>
    <xf numFmtId="4" fontId="50" fillId="16" borderId="31" xfId="0" applyNumberFormat="1" applyFont="1" applyFill="1" applyBorder="1" applyAlignment="1">
      <alignment horizontal="center" vertical="center"/>
    </xf>
    <xf numFmtId="172" fontId="50" fillId="16" borderId="32" xfId="0" applyNumberFormat="1" applyFont="1" applyFill="1" applyBorder="1" applyAlignment="1">
      <alignment horizontal="center" vertical="center"/>
    </xf>
    <xf numFmtId="4" fontId="50" fillId="17" borderId="31" xfId="0" applyNumberFormat="1" applyFont="1" applyFill="1" applyBorder="1" applyAlignment="1">
      <alignment horizontal="center" vertical="center"/>
    </xf>
    <xf numFmtId="172" fontId="50" fillId="17" borderId="32" xfId="0" applyNumberFormat="1" applyFont="1" applyFill="1" applyBorder="1" applyAlignment="1">
      <alignment horizontal="center" vertical="center"/>
    </xf>
    <xf numFmtId="4" fontId="50" fillId="18" borderId="31" xfId="0" applyNumberFormat="1" applyFont="1" applyFill="1" applyBorder="1" applyAlignment="1">
      <alignment horizontal="center" vertical="center"/>
    </xf>
    <xf numFmtId="172" fontId="50" fillId="18" borderId="32" xfId="0" applyNumberFormat="1" applyFont="1" applyFill="1" applyBorder="1" applyAlignment="1">
      <alignment horizontal="center" vertical="center"/>
    </xf>
    <xf numFmtId="4" fontId="50" fillId="19" borderId="31" xfId="0" applyNumberFormat="1" applyFont="1" applyFill="1" applyBorder="1" applyAlignment="1">
      <alignment horizontal="center" vertical="center"/>
    </xf>
    <xf numFmtId="172" fontId="50" fillId="19" borderId="32" xfId="0" applyNumberFormat="1" applyFont="1" applyFill="1" applyBorder="1" applyAlignment="1">
      <alignment horizontal="center" vertical="center"/>
    </xf>
    <xf numFmtId="4" fontId="50" fillId="20" borderId="32" xfId="0" applyNumberFormat="1" applyFont="1" applyFill="1" applyBorder="1" applyAlignment="1">
      <alignment horizontal="center" vertical="center"/>
    </xf>
    <xf numFmtId="172" fontId="50" fillId="20" borderId="32" xfId="0" applyNumberFormat="1" applyFont="1" applyFill="1" applyBorder="1" applyAlignment="1">
      <alignment horizontal="center" vertical="center"/>
    </xf>
    <xf numFmtId="4" fontId="50" fillId="21" borderId="32" xfId="0" applyNumberFormat="1" applyFont="1" applyFill="1" applyBorder="1" applyAlignment="1">
      <alignment horizontal="center" vertical="center"/>
    </xf>
    <xf numFmtId="172" fontId="50" fillId="21" borderId="33" xfId="0" applyNumberFormat="1" applyFont="1" applyFill="1" applyBorder="1" applyAlignment="1">
      <alignment horizontal="center" vertical="center"/>
    </xf>
    <xf numFmtId="4" fontId="46" fillId="24" borderId="31" xfId="0" applyNumberFormat="1" applyFont="1" applyFill="1" applyBorder="1" applyAlignment="1">
      <alignment vertical="center"/>
    </xf>
    <xf numFmtId="10" fontId="46" fillId="24" borderId="34" xfId="0" applyNumberFormat="1" applyFont="1" applyFill="1" applyBorder="1" applyAlignment="1">
      <alignment vertical="center"/>
    </xf>
    <xf numFmtId="4" fontId="49" fillId="16" borderId="15" xfId="0" applyNumberFormat="1" applyFont="1" applyFill="1" applyBorder="1" applyAlignment="1">
      <alignment horizontal="center" vertical="center"/>
    </xf>
    <xf numFmtId="172" fontId="49" fillId="16" borderId="16" xfId="0" applyNumberFormat="1" applyFont="1" applyFill="1" applyBorder="1" applyAlignment="1">
      <alignment horizontal="center" vertical="center"/>
    </xf>
    <xf numFmtId="172" fontId="49" fillId="17" borderId="16" xfId="0" applyNumberFormat="1" applyFont="1" applyFill="1" applyBorder="1" applyAlignment="1">
      <alignment horizontal="center" vertical="center"/>
    </xf>
    <xf numFmtId="172" fontId="49" fillId="18" borderId="16" xfId="0" applyNumberFormat="1" applyFont="1" applyFill="1" applyBorder="1" applyAlignment="1">
      <alignment horizontal="center" vertical="center"/>
    </xf>
    <xf numFmtId="4" fontId="49" fillId="19" borderId="16" xfId="0" applyNumberFormat="1" applyFont="1" applyFill="1" applyBorder="1" applyAlignment="1">
      <alignment horizontal="center" vertical="center"/>
    </xf>
    <xf numFmtId="172" fontId="49" fillId="19" borderId="16" xfId="0" applyNumberFormat="1" applyFont="1" applyFill="1" applyBorder="1" applyAlignment="1">
      <alignment horizontal="center" vertical="center"/>
    </xf>
    <xf numFmtId="4" fontId="49" fillId="20" borderId="16" xfId="0" applyNumberFormat="1" applyFont="1" applyFill="1" applyBorder="1" applyAlignment="1">
      <alignment horizontal="center" vertical="center"/>
    </xf>
    <xf numFmtId="172" fontId="49" fillId="20" borderId="16" xfId="0" applyNumberFormat="1" applyFont="1" applyFill="1" applyBorder="1" applyAlignment="1">
      <alignment horizontal="center" vertical="center"/>
    </xf>
    <xf numFmtId="4" fontId="49" fillId="21" borderId="16" xfId="0" applyNumberFormat="1" applyFont="1" applyFill="1" applyBorder="1" applyAlignment="1">
      <alignment horizontal="center" vertical="center"/>
    </xf>
    <xf numFmtId="172" fontId="49" fillId="22" borderId="19" xfId="0" applyNumberFormat="1" applyFont="1" applyFill="1" applyBorder="1" applyAlignment="1">
      <alignment horizontal="center" vertical="center"/>
    </xf>
    <xf numFmtId="172" fontId="49" fillId="21" borderId="25" xfId="0" applyNumberFormat="1" applyFont="1" applyFill="1" applyBorder="1" applyAlignment="1">
      <alignment horizontal="center" vertical="center"/>
    </xf>
    <xf numFmtId="4" fontId="49" fillId="22" borderId="15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0" fillId="16" borderId="21" xfId="0" applyNumberFormat="1" applyFont="1" applyFill="1" applyBorder="1" applyAlignment="1">
      <alignment horizontal="center" vertical="center"/>
    </xf>
    <xf numFmtId="10" fontId="0" fillId="24" borderId="21" xfId="0" applyNumberFormat="1" applyFill="1" applyBorder="1" applyAlignment="1">
      <alignment vertical="center"/>
    </xf>
    <xf numFmtId="165" fontId="4" fillId="8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left" vertical="center" wrapText="1"/>
    </xf>
    <xf numFmtId="0" fontId="46" fillId="25" borderId="28" xfId="0" applyFont="1" applyFill="1" applyBorder="1" applyAlignment="1">
      <alignment horizontal="center"/>
    </xf>
    <xf numFmtId="4" fontId="46" fillId="25" borderId="28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vertical="center"/>
      <protection locked="0"/>
    </xf>
    <xf numFmtId="0" fontId="38" fillId="0" borderId="4" xfId="0" applyFont="1" applyBorder="1" applyAlignment="1" applyProtection="1">
      <alignment horizontal="left" vertical="center"/>
      <protection locked="0"/>
    </xf>
    <xf numFmtId="2" fontId="44" fillId="0" borderId="0" xfId="0" applyNumberFormat="1" applyFont="1" applyAlignment="1" applyProtection="1">
      <alignment horizontal="center" vertical="center"/>
      <protection locked="0"/>
    </xf>
    <xf numFmtId="166" fontId="44" fillId="0" borderId="0" xfId="0" applyNumberFormat="1" applyFont="1" applyAlignment="1" applyProtection="1">
      <alignment horizontal="center" vertical="center"/>
      <protection locked="0"/>
    </xf>
    <xf numFmtId="1" fontId="44" fillId="0" borderId="0" xfId="0" applyNumberFormat="1" applyFont="1" applyAlignment="1">
      <alignment horizontal="center" vertical="center"/>
    </xf>
    <xf numFmtId="169" fontId="44" fillId="2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left" vertical="center" wrapText="1"/>
    </xf>
    <xf numFmtId="0" fontId="5" fillId="13" borderId="7" xfId="0" applyFont="1" applyFill="1" applyBorder="1" applyAlignment="1">
      <alignment horizontal="left" vertical="center"/>
    </xf>
    <xf numFmtId="1" fontId="5" fillId="11" borderId="9" xfId="0" applyNumberFormat="1" applyFont="1" applyFill="1" applyBorder="1" applyAlignment="1">
      <alignment horizontal="center" vertical="center"/>
    </xf>
    <xf numFmtId="165" fontId="5" fillId="11" borderId="7" xfId="0" applyNumberFormat="1" applyFont="1" applyFill="1" applyBorder="1" applyAlignment="1">
      <alignment horizontal="center" vertical="center"/>
    </xf>
    <xf numFmtId="0" fontId="5" fillId="11" borderId="6" xfId="0" applyFont="1" applyFill="1" applyBorder="1" applyAlignment="1" applyProtection="1">
      <alignment horizontal="left" vertical="center"/>
      <protection locked="0"/>
    </xf>
    <xf numFmtId="0" fontId="5" fillId="11" borderId="7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15" fillId="15" borderId="6" xfId="0" applyFont="1" applyFill="1" applyBorder="1" applyAlignment="1">
      <alignment horizontal="center" vertical="center"/>
    </xf>
    <xf numFmtId="0" fontId="15" fillId="15" borderId="8" xfId="0" applyFont="1" applyFill="1" applyBorder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5" fontId="13" fillId="8" borderId="6" xfId="0" applyNumberFormat="1" applyFont="1" applyFill="1" applyBorder="1" applyAlignment="1" applyProtection="1">
      <alignment horizontal="center" vertical="center" wrapText="1"/>
      <protection locked="0"/>
    </xf>
    <xf numFmtId="165" fontId="13" fillId="8" borderId="7" xfId="0" applyNumberFormat="1" applyFont="1" applyFill="1" applyBorder="1" applyAlignment="1" applyProtection="1">
      <alignment horizontal="center" vertical="center" wrapText="1"/>
      <protection locked="0"/>
    </xf>
    <xf numFmtId="165" fontId="13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4" fontId="49" fillId="18" borderId="18" xfId="0" applyNumberFormat="1" applyFont="1" applyFill="1" applyBorder="1" applyAlignment="1">
      <alignment horizontal="center" vertical="center"/>
    </xf>
    <xf numFmtId="4" fontId="48" fillId="19" borderId="18" xfId="0" applyNumberFormat="1" applyFont="1" applyFill="1" applyBorder="1" applyAlignment="1">
      <alignment horizontal="center" vertical="center" wrapText="1"/>
    </xf>
    <xf numFmtId="4" fontId="48" fillId="20" borderId="18" xfId="0" applyNumberFormat="1" applyFont="1" applyFill="1" applyBorder="1" applyAlignment="1">
      <alignment horizontal="center" vertical="center" wrapText="1"/>
    </xf>
    <xf numFmtId="4" fontId="48" fillId="21" borderId="18" xfId="0" applyNumberFormat="1" applyFont="1" applyFill="1" applyBorder="1" applyAlignment="1">
      <alignment horizontal="center" vertical="center" wrapText="1"/>
    </xf>
    <xf numFmtId="4" fontId="48" fillId="21" borderId="26" xfId="0" applyNumberFormat="1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  <protection locked="0"/>
    </xf>
    <xf numFmtId="165" fontId="13" fillId="0" borderId="10" xfId="0" applyNumberFormat="1" applyFont="1" applyBorder="1" applyAlignment="1" applyProtection="1">
      <alignment horizontal="center" vertical="center" wrapText="1"/>
      <protection locked="0"/>
    </xf>
    <xf numFmtId="4" fontId="49" fillId="17" borderId="18" xfId="0" applyNumberFormat="1" applyFont="1" applyFill="1" applyBorder="1" applyAlignment="1">
      <alignment horizontal="center" vertical="center"/>
    </xf>
    <xf numFmtId="4" fontId="48" fillId="19" borderId="28" xfId="0" applyNumberFormat="1" applyFont="1" applyFill="1" applyBorder="1" applyAlignment="1">
      <alignment horizontal="center" vertical="center" wrapText="1"/>
    </xf>
    <xf numFmtId="4" fontId="48" fillId="20" borderId="28" xfId="0" applyNumberFormat="1" applyFont="1" applyFill="1" applyBorder="1" applyAlignment="1">
      <alignment horizontal="center" vertical="center" wrapText="1"/>
    </xf>
    <xf numFmtId="4" fontId="48" fillId="21" borderId="28" xfId="0" applyNumberFormat="1" applyFont="1" applyFill="1" applyBorder="1" applyAlignment="1">
      <alignment horizontal="center" vertical="center" wrapText="1"/>
    </xf>
    <xf numFmtId="4" fontId="48" fillId="21" borderId="30" xfId="0" applyNumberFormat="1" applyFont="1" applyFill="1" applyBorder="1" applyAlignment="1">
      <alignment horizontal="center" vertical="center" wrapText="1"/>
    </xf>
    <xf numFmtId="4" fontId="48" fillId="22" borderId="35" xfId="0" applyNumberFormat="1" applyFont="1" applyFill="1" applyBorder="1" applyAlignment="1">
      <alignment horizontal="center" vertical="center"/>
    </xf>
    <xf numFmtId="4" fontId="48" fillId="22" borderId="36" xfId="0" applyNumberFormat="1" applyFont="1" applyFill="1" applyBorder="1" applyAlignment="1">
      <alignment horizontal="center" vertical="center"/>
    </xf>
    <xf numFmtId="4" fontId="48" fillId="16" borderId="15" xfId="0" applyNumberFormat="1" applyFont="1" applyFill="1" applyBorder="1" applyAlignment="1">
      <alignment horizontal="center" vertical="center" wrapText="1"/>
    </xf>
    <xf numFmtId="4" fontId="48" fillId="16" borderId="16" xfId="0" applyNumberFormat="1" applyFont="1" applyFill="1" applyBorder="1" applyAlignment="1">
      <alignment horizontal="center" vertical="center" wrapText="1"/>
    </xf>
    <xf numFmtId="4" fontId="48" fillId="16" borderId="17" xfId="0" applyNumberFormat="1" applyFont="1" applyFill="1" applyBorder="1" applyAlignment="1">
      <alignment horizontal="center" vertical="center" wrapText="1"/>
    </xf>
    <xf numFmtId="4" fontId="48" fillId="16" borderId="18" xfId="0" applyNumberFormat="1" applyFont="1" applyFill="1" applyBorder="1" applyAlignment="1">
      <alignment horizontal="center" vertical="center" wrapText="1"/>
    </xf>
    <xf numFmtId="4" fontId="48" fillId="16" borderId="27" xfId="0" applyNumberFormat="1" applyFont="1" applyFill="1" applyBorder="1" applyAlignment="1">
      <alignment horizontal="center" vertical="center" wrapText="1"/>
    </xf>
    <xf numFmtId="4" fontId="48" fillId="16" borderId="28" xfId="0" applyNumberFormat="1" applyFont="1" applyFill="1" applyBorder="1" applyAlignment="1">
      <alignment horizontal="center" vertical="center" wrapText="1"/>
    </xf>
    <xf numFmtId="4" fontId="49" fillId="17" borderId="28" xfId="0" applyNumberFormat="1" applyFont="1" applyFill="1" applyBorder="1" applyAlignment="1">
      <alignment horizontal="center" vertical="center"/>
    </xf>
    <xf numFmtId="4" fontId="49" fillId="18" borderId="28" xfId="0" applyNumberFormat="1" applyFont="1" applyFill="1" applyBorder="1" applyAlignment="1">
      <alignment horizontal="center" vertical="center"/>
    </xf>
    <xf numFmtId="4" fontId="48" fillId="22" borderId="17" xfId="0" applyNumberFormat="1" applyFont="1" applyFill="1" applyBorder="1" applyAlignment="1">
      <alignment horizontal="center" vertical="center"/>
    </xf>
    <xf numFmtId="4" fontId="48" fillId="22" borderId="20" xfId="0" applyNumberFormat="1" applyFont="1" applyFill="1" applyBorder="1" applyAlignment="1">
      <alignment horizontal="center" vertical="center"/>
    </xf>
    <xf numFmtId="4" fontId="49" fillId="17" borderId="16" xfId="0" applyNumberFormat="1" applyFont="1" applyFill="1" applyBorder="1" applyAlignment="1">
      <alignment horizontal="center" vertical="center"/>
    </xf>
    <xf numFmtId="4" fontId="49" fillId="18" borderId="16" xfId="0" applyNumberFormat="1" applyFont="1" applyFill="1" applyBorder="1" applyAlignment="1">
      <alignment horizontal="center" vertical="center"/>
    </xf>
    <xf numFmtId="4" fontId="48" fillId="19" borderId="16" xfId="0" applyNumberFormat="1" applyFont="1" applyFill="1" applyBorder="1" applyAlignment="1">
      <alignment horizontal="center" vertical="center" wrapText="1"/>
    </xf>
    <xf numFmtId="4" fontId="48" fillId="20" borderId="16" xfId="0" applyNumberFormat="1" applyFont="1" applyFill="1" applyBorder="1" applyAlignment="1">
      <alignment horizontal="center" vertical="center" wrapText="1"/>
    </xf>
    <xf numFmtId="4" fontId="48" fillId="21" borderId="16" xfId="0" applyNumberFormat="1" applyFont="1" applyFill="1" applyBorder="1" applyAlignment="1">
      <alignment horizontal="center" vertical="center" wrapText="1"/>
    </xf>
    <xf numFmtId="4" fontId="48" fillId="21" borderId="25" xfId="0" applyNumberFormat="1" applyFont="1" applyFill="1" applyBorder="1" applyAlignment="1">
      <alignment horizontal="center" vertical="center" wrapText="1"/>
    </xf>
    <xf numFmtId="4" fontId="48" fillId="22" borderId="15" xfId="0" applyNumberFormat="1" applyFont="1" applyFill="1" applyBorder="1" applyAlignment="1">
      <alignment horizontal="center" vertical="center"/>
    </xf>
    <xf numFmtId="4" fontId="48" fillId="22" borderId="19" xfId="0" applyNumberFormat="1" applyFont="1" applyFill="1" applyBorder="1" applyAlignment="1">
      <alignment horizontal="center" vertical="center"/>
    </xf>
    <xf numFmtId="1" fontId="44" fillId="5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</cellXfs>
  <cellStyles count="13">
    <cellStyle name="Diseño" xfId="3"/>
    <cellStyle name="Excel Built-in Normal" xfId="8"/>
    <cellStyle name="Excel Built-in Normal 1" xfId="9"/>
    <cellStyle name="Excel Built-in Normal 2" xfId="10"/>
    <cellStyle name="Excel Built-in Percent" xfId="11"/>
    <cellStyle name="Millares 2" xfId="4"/>
    <cellStyle name="Normal" xfId="0" builtinId="0"/>
    <cellStyle name="Normal 2 2" xfId="7"/>
    <cellStyle name="Normal 2 2 2" xfId="12"/>
    <cellStyle name="Normal 24" xfId="5"/>
    <cellStyle name="Porcentaje" xfId="1" builtinId="5"/>
    <cellStyle name="Porcentaje 2" xfId="6"/>
    <cellStyle name="Porcentual_AAPresup NICOLICH" xfId="2"/>
  </cellStyles>
  <dxfs count="0"/>
  <tableStyles count="0" defaultTableStyle="TableStyleMedium9" defaultPivotStyle="PivotStyleLight16"/>
  <colors>
    <mruColors>
      <color rgb="FFBDEEFF"/>
      <color rgb="FFDDF6FF"/>
      <color rgb="FF61D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212271</xdr:colOff>
      <xdr:row>2</xdr:row>
      <xdr:rowOff>41249</xdr:rowOff>
    </xdr:from>
    <xdr:to>
      <xdr:col>5</xdr:col>
      <xdr:colOff>1064533</xdr:colOff>
      <xdr:row>7</xdr:row>
      <xdr:rowOff>50131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9A568982-C1E1-4EEC-ACA0-99A89D385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534" y="408881"/>
          <a:ext cx="1510400" cy="1329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212271</xdr:colOff>
      <xdr:row>2</xdr:row>
      <xdr:rowOff>41249</xdr:rowOff>
    </xdr:from>
    <xdr:to>
      <xdr:col>5</xdr:col>
      <xdr:colOff>1064532</xdr:colOff>
      <xdr:row>7</xdr:row>
      <xdr:rowOff>50131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497C046F-C6D6-4D99-A6D0-F649D73A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1221" y="422249"/>
          <a:ext cx="1509487" cy="131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46"/>
  <sheetViews>
    <sheetView tabSelected="1" zoomScale="75" zoomScaleNormal="75" zoomScaleSheetLayoutView="50" workbookViewId="0">
      <selection activeCell="E1" sqref="E1"/>
    </sheetView>
  </sheetViews>
  <sheetFormatPr baseColWidth="10" defaultRowHeight="15"/>
  <cols>
    <col min="1" max="3" width="11.42578125" customWidth="1"/>
    <col min="4" max="4" width="11.42578125" style="14" customWidth="1"/>
    <col min="5" max="5" width="9.85546875" style="97" customWidth="1"/>
    <col min="6" max="6" width="68.140625" style="75" bestFit="1" customWidth="1"/>
    <col min="7" max="7" width="17.140625" style="5" customWidth="1"/>
    <col min="8" max="8" width="14.140625" style="5" customWidth="1"/>
    <col min="9" max="9" width="28.140625" style="5" customWidth="1"/>
    <col min="10" max="10" width="41" style="5" customWidth="1"/>
    <col min="11" max="11" width="36" style="14" customWidth="1"/>
    <col min="12" max="12" width="30.7109375" style="77" customWidth="1"/>
    <col min="13" max="13" width="22.42578125" bestFit="1" customWidth="1"/>
    <col min="14" max="15" width="15.85546875" customWidth="1"/>
    <col min="16" max="16" width="17.85546875" customWidth="1"/>
    <col min="17" max="18" width="14.5703125" customWidth="1"/>
    <col min="19" max="20" width="11.42578125" customWidth="1"/>
    <col min="21" max="21" width="14.5703125" customWidth="1"/>
    <col min="22" max="23" width="11.42578125" customWidth="1"/>
  </cols>
  <sheetData>
    <row r="1" spans="4:16">
      <c r="D1" s="21"/>
      <c r="E1" s="49"/>
      <c r="F1" s="49"/>
      <c r="G1" s="49"/>
      <c r="H1" s="49"/>
      <c r="I1" s="49"/>
      <c r="J1" s="49"/>
      <c r="K1" s="21"/>
      <c r="L1" s="21"/>
      <c r="M1" s="21"/>
      <c r="N1" s="2"/>
      <c r="O1" s="2"/>
      <c r="P1" s="2"/>
    </row>
    <row r="2" spans="4:16">
      <c r="D2" s="21"/>
      <c r="E2" s="49"/>
      <c r="F2" s="49"/>
      <c r="G2" s="49"/>
      <c r="H2" s="49"/>
      <c r="I2" s="49"/>
      <c r="J2" s="49"/>
      <c r="K2" s="21"/>
      <c r="L2" s="21"/>
      <c r="M2" s="21"/>
      <c r="N2" s="2"/>
      <c r="O2" s="2"/>
      <c r="P2" s="2"/>
    </row>
    <row r="3" spans="4:16" s="56" customFormat="1" ht="30.75">
      <c r="D3" s="60"/>
      <c r="E3" s="55"/>
      <c r="F3" s="401" t="s">
        <v>728</v>
      </c>
      <c r="G3" s="401"/>
      <c r="H3" s="401"/>
      <c r="I3" s="401"/>
      <c r="J3" s="401"/>
      <c r="K3" s="401"/>
      <c r="L3" s="401"/>
      <c r="M3" s="401"/>
      <c r="N3" s="54"/>
      <c r="O3" s="54"/>
      <c r="P3" s="54"/>
    </row>
    <row r="4" spans="4:16" s="56" customFormat="1" ht="18">
      <c r="D4" s="60"/>
      <c r="E4" s="55"/>
      <c r="F4" s="55"/>
      <c r="G4" s="55"/>
      <c r="H4" s="55"/>
      <c r="I4" s="55"/>
      <c r="J4" s="55"/>
      <c r="K4" s="60"/>
      <c r="L4" s="60"/>
      <c r="M4" s="60"/>
      <c r="N4" s="54"/>
      <c r="O4" s="54"/>
      <c r="P4" s="54"/>
    </row>
    <row r="5" spans="4:16" s="56" customFormat="1" ht="18">
      <c r="D5" s="60"/>
      <c r="E5" s="55"/>
      <c r="F5" s="57"/>
      <c r="G5" s="58"/>
      <c r="H5" s="58"/>
      <c r="I5" s="58"/>
      <c r="J5" s="58"/>
      <c r="K5" s="61"/>
      <c r="L5" s="60"/>
      <c r="M5" s="60"/>
      <c r="N5" s="54"/>
      <c r="O5" s="54"/>
      <c r="P5" s="54"/>
    </row>
    <row r="6" spans="4:16" s="56" customFormat="1" ht="18">
      <c r="D6" s="60"/>
      <c r="E6" s="55"/>
      <c r="F6" s="57" t="s">
        <v>169</v>
      </c>
      <c r="G6" s="58" t="s">
        <v>168</v>
      </c>
      <c r="H6" s="58"/>
      <c r="I6" s="58"/>
      <c r="J6" s="58"/>
      <c r="K6" s="61"/>
      <c r="L6" s="60"/>
      <c r="M6" s="60"/>
      <c r="N6" s="54"/>
      <c r="O6" s="54"/>
      <c r="P6" s="54"/>
    </row>
    <row r="7" spans="4:16" s="56" customFormat="1" ht="18">
      <c r="D7" s="60"/>
      <c r="E7" s="55"/>
      <c r="F7" s="57" t="s">
        <v>171</v>
      </c>
      <c r="G7" s="58" t="s">
        <v>170</v>
      </c>
      <c r="H7" s="58"/>
      <c r="I7" s="58"/>
      <c r="J7" s="58"/>
      <c r="K7" s="61"/>
      <c r="L7" s="60"/>
      <c r="M7" s="60"/>
      <c r="N7" s="54"/>
      <c r="O7" s="54"/>
      <c r="P7" s="54"/>
    </row>
    <row r="8" spans="4:16" s="56" customFormat="1" ht="18">
      <c r="D8" s="60"/>
      <c r="E8" s="55"/>
      <c r="F8" s="57" t="s">
        <v>173</v>
      </c>
      <c r="G8" s="58" t="s">
        <v>172</v>
      </c>
      <c r="H8" s="58"/>
      <c r="I8" s="58"/>
      <c r="J8" s="58"/>
      <c r="K8" s="61"/>
      <c r="L8" s="60"/>
      <c r="M8" s="60"/>
      <c r="N8" s="54"/>
      <c r="O8" s="54"/>
      <c r="P8" s="54"/>
    </row>
    <row r="9" spans="4:16" s="53" customFormat="1" ht="13.5" thickBot="1">
      <c r="D9" s="62"/>
      <c r="E9" s="51"/>
      <c r="F9" s="52"/>
      <c r="G9" s="51"/>
      <c r="H9" s="51"/>
      <c r="I9" s="51"/>
      <c r="J9" s="51"/>
      <c r="K9" s="62"/>
      <c r="L9" s="62"/>
      <c r="M9" s="62"/>
      <c r="N9" s="50"/>
      <c r="O9" s="50"/>
      <c r="P9" s="50"/>
    </row>
    <row r="10" spans="4:16" s="2" customFormat="1" ht="15.75" hidden="1" thickBot="1">
      <c r="D10" s="21"/>
      <c r="E10" s="49"/>
      <c r="F10" s="21"/>
      <c r="G10" s="21"/>
      <c r="H10" s="21"/>
      <c r="I10" s="21"/>
      <c r="J10" s="21"/>
      <c r="K10" s="21"/>
      <c r="L10" s="21"/>
      <c r="M10" s="21"/>
    </row>
    <row r="11" spans="4:16" s="2" customFormat="1" ht="18" customHeight="1" thickBot="1">
      <c r="D11" s="21"/>
      <c r="E11" s="104" t="s">
        <v>50</v>
      </c>
      <c r="F11" s="92"/>
      <c r="G11" s="16"/>
      <c r="H11" s="16"/>
      <c r="I11" s="16"/>
      <c r="J11" s="16"/>
      <c r="K11" s="91" t="s">
        <v>51</v>
      </c>
      <c r="L11" s="59">
        <v>45089</v>
      </c>
      <c r="M11" s="21"/>
    </row>
    <row r="12" spans="4:16" s="2" customFormat="1" ht="18" hidden="1" customHeight="1" thickBot="1">
      <c r="D12" s="21"/>
      <c r="E12" s="105"/>
      <c r="F12" s="48"/>
      <c r="G12" s="3"/>
      <c r="H12" s="3"/>
      <c r="I12" s="3"/>
      <c r="J12" s="3"/>
      <c r="K12" s="3"/>
      <c r="L12" s="36"/>
      <c r="M12" s="21"/>
    </row>
    <row r="13" spans="4:16" s="2" customFormat="1" ht="18" customHeight="1" thickBot="1">
      <c r="D13" s="21"/>
      <c r="E13" s="106" t="s">
        <v>123</v>
      </c>
      <c r="F13" s="48"/>
      <c r="G13" s="3"/>
      <c r="H13" s="3"/>
      <c r="I13" s="3"/>
      <c r="J13" s="3"/>
      <c r="K13" s="407" t="s">
        <v>49</v>
      </c>
      <c r="L13" s="408"/>
      <c r="M13" s="409"/>
    </row>
    <row r="14" spans="4:16" s="2" customFormat="1" ht="18" hidden="1" customHeight="1" thickBot="1">
      <c r="D14" s="21"/>
      <c r="E14" s="105"/>
      <c r="F14" s="48"/>
      <c r="G14" s="3"/>
      <c r="H14" s="3"/>
      <c r="I14" s="3"/>
      <c r="J14" s="3"/>
      <c r="K14" s="3"/>
      <c r="L14" s="36"/>
      <c r="M14" s="21"/>
    </row>
    <row r="15" spans="4:16" s="2" customFormat="1" ht="18" customHeight="1" thickBot="1">
      <c r="D15" s="21"/>
      <c r="E15" s="107" t="s">
        <v>80</v>
      </c>
      <c r="F15" s="63"/>
      <c r="G15" s="4"/>
      <c r="H15" s="4"/>
      <c r="I15" s="4"/>
      <c r="J15" s="4"/>
      <c r="K15" s="404" t="s">
        <v>49</v>
      </c>
      <c r="L15" s="405"/>
      <c r="M15" s="406"/>
    </row>
    <row r="16" spans="4:16" s="2" customFormat="1" hidden="1">
      <c r="D16" s="21"/>
      <c r="E16" s="108"/>
      <c r="F16" s="64"/>
      <c r="G16" s="3"/>
      <c r="H16" s="3"/>
      <c r="I16" s="3"/>
      <c r="J16" s="3"/>
      <c r="K16" s="3"/>
      <c r="L16" s="9"/>
      <c r="M16" s="21"/>
    </row>
    <row r="17" spans="5:13" ht="15.75" thickBot="1">
      <c r="E17" s="109"/>
      <c r="F17" s="377" t="s">
        <v>730</v>
      </c>
      <c r="G17" s="377" t="s">
        <v>746</v>
      </c>
      <c r="H17" s="377" t="s">
        <v>747</v>
      </c>
      <c r="I17" s="378" t="s">
        <v>748</v>
      </c>
      <c r="J17" s="378" t="s">
        <v>749</v>
      </c>
      <c r="K17" s="378" t="s">
        <v>750</v>
      </c>
      <c r="L17" s="378" t="s">
        <v>751</v>
      </c>
      <c r="M17" s="14"/>
    </row>
    <row r="18" spans="5:13" ht="55.5" customHeight="1" thickBot="1">
      <c r="E18" s="402" t="s">
        <v>124</v>
      </c>
      <c r="F18" s="403"/>
      <c r="G18" s="81" t="s">
        <v>38</v>
      </c>
      <c r="H18" s="81" t="s">
        <v>39</v>
      </c>
      <c r="I18" s="81" t="s">
        <v>41</v>
      </c>
      <c r="J18" s="81" t="s">
        <v>42</v>
      </c>
      <c r="K18" s="89" t="s">
        <v>40</v>
      </c>
      <c r="L18" s="82" t="s">
        <v>52</v>
      </c>
      <c r="M18" s="89" t="s">
        <v>113</v>
      </c>
    </row>
    <row r="19" spans="5:13" hidden="1">
      <c r="E19" s="1"/>
      <c r="F19" s="22"/>
      <c r="K19" s="5"/>
      <c r="L19" s="10"/>
      <c r="M19" s="14"/>
    </row>
    <row r="20" spans="5:13" ht="15.75" thickBot="1">
      <c r="E20" s="1"/>
      <c r="F20" s="22"/>
      <c r="K20" s="5"/>
      <c r="L20" s="10"/>
      <c r="M20" s="14"/>
    </row>
    <row r="21" spans="5:13" ht="21" customHeight="1" thickBot="1">
      <c r="E21" s="110" t="s">
        <v>257</v>
      </c>
      <c r="F21" s="138" t="s">
        <v>258</v>
      </c>
      <c r="G21" s="95"/>
      <c r="H21" s="95"/>
      <c r="I21" s="95"/>
      <c r="J21" s="95"/>
      <c r="K21" s="95"/>
      <c r="L21" s="142"/>
      <c r="M21" s="143"/>
    </row>
    <row r="22" spans="5:13" ht="21" customHeight="1" thickBot="1">
      <c r="E22" s="87">
        <v>1</v>
      </c>
      <c r="F22" s="88" t="s">
        <v>118</v>
      </c>
      <c r="G22" s="93"/>
      <c r="H22" s="94"/>
      <c r="I22" s="94"/>
      <c r="J22" s="94"/>
      <c r="K22" s="140">
        <f>SUM(J24:J28)</f>
        <v>0</v>
      </c>
      <c r="L22" s="147" t="e">
        <f>SUM(L24:L28)</f>
        <v>#REF!</v>
      </c>
      <c r="M22" s="90">
        <f>K22*20%</f>
        <v>0</v>
      </c>
    </row>
    <row r="23" spans="5:13">
      <c r="E23" s="111"/>
      <c r="F23" s="74"/>
      <c r="G23" s="42"/>
      <c r="H23" s="42"/>
      <c r="I23" s="42"/>
      <c r="J23" s="42"/>
      <c r="K23" s="42"/>
      <c r="L23" s="10"/>
      <c r="M23" s="14"/>
    </row>
    <row r="24" spans="5:13" ht="30">
      <c r="E24" s="38" t="s">
        <v>0</v>
      </c>
      <c r="F24" s="11" t="s">
        <v>223</v>
      </c>
      <c r="G24" s="24">
        <v>1</v>
      </c>
      <c r="H24" s="12" t="s">
        <v>44</v>
      </c>
      <c r="I24" s="23">
        <v>0</v>
      </c>
      <c r="J24" s="25">
        <f>I24*G24</f>
        <v>0</v>
      </c>
      <c r="K24" s="27">
        <v>0</v>
      </c>
      <c r="L24" s="139" t="e">
        <f>J24/#REF!</f>
        <v>#REF!</v>
      </c>
      <c r="M24" s="14"/>
    </row>
    <row r="25" spans="5:13" ht="30">
      <c r="E25" s="38" t="s">
        <v>1</v>
      </c>
      <c r="F25" s="78" t="s">
        <v>119</v>
      </c>
      <c r="G25" s="24">
        <v>1</v>
      </c>
      <c r="H25" s="12" t="s">
        <v>44</v>
      </c>
      <c r="I25" s="23">
        <v>0</v>
      </c>
      <c r="J25" s="25">
        <f t="shared" ref="J25:J28" si="0">I25*G25</f>
        <v>0</v>
      </c>
      <c r="K25" s="27"/>
      <c r="L25" s="139" t="e">
        <f>J25/#REF!</f>
        <v>#REF!</v>
      </c>
      <c r="M25" s="14"/>
    </row>
    <row r="26" spans="5:13" ht="15.75">
      <c r="E26" s="38" t="s">
        <v>2</v>
      </c>
      <c r="F26" s="66" t="s">
        <v>120</v>
      </c>
      <c r="G26" s="24">
        <v>1</v>
      </c>
      <c r="H26" s="12" t="s">
        <v>44</v>
      </c>
      <c r="I26" s="23">
        <v>0</v>
      </c>
      <c r="J26" s="25">
        <f t="shared" si="0"/>
        <v>0</v>
      </c>
      <c r="K26" s="27"/>
      <c r="L26" s="139" t="e">
        <f>J26/#REF!</f>
        <v>#REF!</v>
      </c>
      <c r="M26" s="14"/>
    </row>
    <row r="27" spans="5:13" ht="30">
      <c r="E27" s="38" t="s">
        <v>3</v>
      </c>
      <c r="F27" s="66" t="s">
        <v>121</v>
      </c>
      <c r="G27" s="24">
        <v>1</v>
      </c>
      <c r="H27" s="12" t="s">
        <v>44</v>
      </c>
      <c r="I27" s="23">
        <v>0</v>
      </c>
      <c r="J27" s="25">
        <f t="shared" si="0"/>
        <v>0</v>
      </c>
      <c r="K27" s="27"/>
      <c r="L27" s="139" t="e">
        <f>J27/#REF!</f>
        <v>#REF!</v>
      </c>
      <c r="M27" s="14"/>
    </row>
    <row r="28" spans="5:13" ht="15.75">
      <c r="E28" s="38" t="s">
        <v>4</v>
      </c>
      <c r="F28" s="66" t="s">
        <v>122</v>
      </c>
      <c r="G28" s="24">
        <v>1</v>
      </c>
      <c r="H28" s="12" t="s">
        <v>44</v>
      </c>
      <c r="I28" s="23">
        <v>0</v>
      </c>
      <c r="J28" s="25">
        <f t="shared" si="0"/>
        <v>0</v>
      </c>
      <c r="K28" s="27"/>
      <c r="L28" s="139" t="e">
        <f>J28/#REF!</f>
        <v>#REF!</v>
      </c>
      <c r="M28" s="14"/>
    </row>
    <row r="29" spans="5:13" ht="15.75" thickBot="1">
      <c r="E29" s="7"/>
      <c r="F29" s="46"/>
      <c r="G29" s="47"/>
      <c r="H29" s="47"/>
      <c r="I29" s="47"/>
      <c r="J29" s="47"/>
      <c r="K29" s="47"/>
      <c r="L29" s="10"/>
      <c r="M29" s="14"/>
    </row>
    <row r="30" spans="5:13" ht="21" customHeight="1" thickBot="1">
      <c r="E30" s="85">
        <v>2</v>
      </c>
      <c r="F30" s="86" t="s">
        <v>116</v>
      </c>
      <c r="G30" s="44"/>
      <c r="H30" s="45"/>
      <c r="I30" s="45"/>
      <c r="J30" s="45"/>
      <c r="K30" s="141">
        <f>SUM(J32)</f>
        <v>0</v>
      </c>
      <c r="L30" s="147" t="e">
        <f>SUM(L32)</f>
        <v>#REF!</v>
      </c>
      <c r="M30" s="90">
        <f>K30*20%</f>
        <v>0</v>
      </c>
    </row>
    <row r="31" spans="5:13">
      <c r="E31" s="111"/>
      <c r="F31" s="74"/>
      <c r="G31" s="42"/>
      <c r="H31" s="42"/>
      <c r="I31" s="42"/>
      <c r="J31" s="42"/>
      <c r="K31" s="42"/>
      <c r="L31" s="10"/>
      <c r="M31" s="14"/>
    </row>
    <row r="32" spans="5:13" ht="30">
      <c r="E32" s="38" t="s">
        <v>5</v>
      </c>
      <c r="F32" s="11" t="s">
        <v>117</v>
      </c>
      <c r="G32" s="24">
        <v>1</v>
      </c>
      <c r="H32" s="12" t="s">
        <v>44</v>
      </c>
      <c r="I32" s="23">
        <v>0</v>
      </c>
      <c r="J32" s="25">
        <f>I32*G32</f>
        <v>0</v>
      </c>
      <c r="K32" s="27"/>
      <c r="L32" s="139" t="e">
        <f>J32/#REF!</f>
        <v>#REF!</v>
      </c>
      <c r="M32" s="14"/>
    </row>
    <row r="33" spans="5:13" ht="15.75" thickBot="1">
      <c r="E33" s="7"/>
      <c r="F33" s="46"/>
      <c r="G33" s="47"/>
      <c r="H33" s="47"/>
      <c r="I33" s="47"/>
      <c r="J33" s="47"/>
      <c r="K33" s="47"/>
      <c r="L33" s="10"/>
      <c r="M33" s="14"/>
    </row>
    <row r="34" spans="5:13" ht="21" customHeight="1" thickBot="1">
      <c r="E34" s="84">
        <v>3</v>
      </c>
      <c r="F34" s="83" t="s">
        <v>53</v>
      </c>
      <c r="G34" s="17"/>
      <c r="H34" s="18"/>
      <c r="I34" s="18"/>
      <c r="J34" s="18"/>
      <c r="K34" s="141">
        <f>SUM(J36:J40)</f>
        <v>0</v>
      </c>
      <c r="L34" s="147" t="e">
        <f>SUM(L36:L40)</f>
        <v>#REF!</v>
      </c>
      <c r="M34" s="90">
        <f>K34*20%</f>
        <v>0</v>
      </c>
    </row>
    <row r="35" spans="5:13">
      <c r="E35" s="112"/>
      <c r="F35" s="65"/>
      <c r="K35" s="5"/>
      <c r="L35" s="10"/>
      <c r="M35" s="14"/>
    </row>
    <row r="36" spans="5:13" ht="15.75">
      <c r="E36" s="38" t="s">
        <v>6</v>
      </c>
      <c r="F36" s="66" t="s">
        <v>54</v>
      </c>
      <c r="G36" s="24">
        <v>1</v>
      </c>
      <c r="H36" s="12" t="s">
        <v>47</v>
      </c>
      <c r="I36" s="23">
        <v>0</v>
      </c>
      <c r="J36" s="25">
        <f>I36*G36</f>
        <v>0</v>
      </c>
      <c r="K36" s="27"/>
      <c r="L36" s="139" t="e">
        <f>J36/#REF!</f>
        <v>#REF!</v>
      </c>
      <c r="M36" s="14"/>
    </row>
    <row r="37" spans="5:13" ht="15.75">
      <c r="E37" s="38" t="s">
        <v>7</v>
      </c>
      <c r="F37" s="11" t="s">
        <v>81</v>
      </c>
      <c r="G37" s="24">
        <v>6</v>
      </c>
      <c r="H37" s="12" t="s">
        <v>48</v>
      </c>
      <c r="I37" s="23">
        <v>0</v>
      </c>
      <c r="J37" s="25">
        <f t="shared" ref="J37:J40" si="1">I37*G37</f>
        <v>0</v>
      </c>
      <c r="K37" s="27"/>
      <c r="L37" s="139" t="e">
        <f>J37/#REF!</f>
        <v>#REF!</v>
      </c>
      <c r="M37" s="14"/>
    </row>
    <row r="38" spans="5:13" ht="15.75">
      <c r="E38" s="38" t="s">
        <v>8</v>
      </c>
      <c r="F38" s="11" t="s">
        <v>55</v>
      </c>
      <c r="G38" s="24">
        <v>6</v>
      </c>
      <c r="H38" s="12" t="s">
        <v>48</v>
      </c>
      <c r="I38" s="23">
        <v>0</v>
      </c>
      <c r="J38" s="25">
        <f t="shared" si="1"/>
        <v>0</v>
      </c>
      <c r="K38" s="27"/>
      <c r="L38" s="139" t="e">
        <f>J38/#REF!</f>
        <v>#REF!</v>
      </c>
      <c r="M38" s="14"/>
    </row>
    <row r="39" spans="5:13" ht="15.75">
      <c r="E39" s="38" t="s">
        <v>9</v>
      </c>
      <c r="F39" s="11" t="s">
        <v>224</v>
      </c>
      <c r="G39" s="24">
        <v>1</v>
      </c>
      <c r="H39" s="12" t="s">
        <v>44</v>
      </c>
      <c r="I39" s="23">
        <v>0</v>
      </c>
      <c r="J39" s="25">
        <f t="shared" si="1"/>
        <v>0</v>
      </c>
      <c r="K39" s="27"/>
      <c r="L39" s="139" t="e">
        <f>J39/#REF!</f>
        <v>#REF!</v>
      </c>
      <c r="M39" s="14"/>
    </row>
    <row r="40" spans="5:13" ht="15.75">
      <c r="E40" s="38" t="s">
        <v>115</v>
      </c>
      <c r="F40" s="11" t="s">
        <v>225</v>
      </c>
      <c r="G40" s="24">
        <v>6</v>
      </c>
      <c r="H40" s="12" t="s">
        <v>48</v>
      </c>
      <c r="I40" s="23">
        <v>0</v>
      </c>
      <c r="J40" s="25">
        <f t="shared" si="1"/>
        <v>0</v>
      </c>
      <c r="K40" s="27"/>
      <c r="L40" s="139" t="e">
        <f>J40/#REF!</f>
        <v>#REF!</v>
      </c>
      <c r="M40" s="14"/>
    </row>
    <row r="41" spans="5:13" ht="15.75" thickBot="1">
      <c r="E41" s="6"/>
      <c r="F41" s="43"/>
      <c r="K41" s="5"/>
      <c r="L41" s="10"/>
      <c r="M41" s="14"/>
    </row>
    <row r="42" spans="5:13" ht="21" thickBot="1">
      <c r="E42" s="84">
        <v>4</v>
      </c>
      <c r="F42" s="83" t="s">
        <v>385</v>
      </c>
      <c r="G42" s="17"/>
      <c r="H42" s="18"/>
      <c r="I42" s="18"/>
      <c r="J42" s="18"/>
      <c r="K42" s="141">
        <f>SUM(J44:J53)</f>
        <v>0</v>
      </c>
      <c r="L42" s="147" t="e">
        <f>SUM(L44:L53)</f>
        <v>#REF!</v>
      </c>
      <c r="M42" s="90">
        <f>K42*20%</f>
        <v>0</v>
      </c>
    </row>
    <row r="43" spans="5:13">
      <c r="E43" s="37"/>
      <c r="F43" s="67"/>
      <c r="G43" s="20"/>
      <c r="H43" s="20"/>
      <c r="I43" s="20"/>
      <c r="J43" s="20"/>
      <c r="K43" s="67"/>
      <c r="L43" s="144"/>
      <c r="M43" s="14"/>
    </row>
    <row r="44" spans="5:13" ht="15.75">
      <c r="E44" s="38" t="s">
        <v>10</v>
      </c>
      <c r="F44" s="66" t="s">
        <v>440</v>
      </c>
      <c r="G44" s="24">
        <v>1</v>
      </c>
      <c r="H44" s="12" t="s">
        <v>44</v>
      </c>
      <c r="I44" s="23">
        <v>0</v>
      </c>
      <c r="J44" s="25">
        <f>I44*G44</f>
        <v>0</v>
      </c>
      <c r="K44" s="27"/>
      <c r="L44" s="139" t="e">
        <f>J44/#REF!</f>
        <v>#REF!</v>
      </c>
      <c r="M44" s="14"/>
    </row>
    <row r="45" spans="5:13" ht="30">
      <c r="E45" s="38" t="s">
        <v>11</v>
      </c>
      <c r="F45" s="66" t="s">
        <v>441</v>
      </c>
      <c r="G45" s="24">
        <v>9</v>
      </c>
      <c r="H45" s="12" t="s">
        <v>45</v>
      </c>
      <c r="I45" s="23">
        <v>0</v>
      </c>
      <c r="J45" s="25">
        <f>I45*G45</f>
        <v>0</v>
      </c>
      <c r="K45" s="27"/>
      <c r="L45" s="139" t="e">
        <f>J45/#REF!</f>
        <v>#REF!</v>
      </c>
      <c r="M45" s="14"/>
    </row>
    <row r="46" spans="5:13" ht="30" customHeight="1">
      <c r="E46" s="38" t="s">
        <v>12</v>
      </c>
      <c r="F46" s="66" t="s">
        <v>226</v>
      </c>
      <c r="G46" s="24">
        <v>3.4</v>
      </c>
      <c r="H46" s="12" t="s">
        <v>45</v>
      </c>
      <c r="I46" s="23">
        <v>0</v>
      </c>
      <c r="J46" s="25">
        <f t="shared" ref="J46:J53" si="2">I46*G46</f>
        <v>0</v>
      </c>
      <c r="K46" s="27"/>
      <c r="L46" s="139" t="e">
        <f>J46/#REF!</f>
        <v>#REF!</v>
      </c>
      <c r="M46" s="14"/>
    </row>
    <row r="47" spans="5:13" ht="30">
      <c r="E47" s="38" t="s">
        <v>56</v>
      </c>
      <c r="F47" s="66" t="s">
        <v>599</v>
      </c>
      <c r="G47" s="24">
        <v>1</v>
      </c>
      <c r="H47" s="12" t="s">
        <v>44</v>
      </c>
      <c r="I47" s="23">
        <v>0</v>
      </c>
      <c r="J47" s="25">
        <f t="shared" si="2"/>
        <v>0</v>
      </c>
      <c r="K47" s="27"/>
      <c r="L47" s="139" t="e">
        <f>J47/#REF!</f>
        <v>#REF!</v>
      </c>
      <c r="M47" s="14"/>
    </row>
    <row r="48" spans="5:13" ht="15.75">
      <c r="E48" s="38" t="s">
        <v>57</v>
      </c>
      <c r="F48" s="66" t="s">
        <v>439</v>
      </c>
      <c r="G48" s="24">
        <v>1</v>
      </c>
      <c r="H48" s="12" t="s">
        <v>44</v>
      </c>
      <c r="I48" s="23">
        <v>0</v>
      </c>
      <c r="J48" s="25">
        <f t="shared" si="2"/>
        <v>0</v>
      </c>
      <c r="K48" s="27"/>
      <c r="L48" s="139" t="e">
        <f>J48/#REF!</f>
        <v>#REF!</v>
      </c>
      <c r="M48" s="14"/>
    </row>
    <row r="49" spans="3:13" ht="30">
      <c r="E49" s="38" t="s">
        <v>58</v>
      </c>
      <c r="F49" s="66" t="s">
        <v>605</v>
      </c>
      <c r="G49" s="24">
        <v>1</v>
      </c>
      <c r="H49" s="12" t="s">
        <v>44</v>
      </c>
      <c r="I49" s="23">
        <v>0</v>
      </c>
      <c r="J49" s="25">
        <f t="shared" si="2"/>
        <v>0</v>
      </c>
      <c r="K49" s="27"/>
      <c r="L49" s="139" t="e">
        <f>J49/#REF!</f>
        <v>#REF!</v>
      </c>
      <c r="M49" s="14"/>
    </row>
    <row r="50" spans="3:13" ht="30">
      <c r="E50" s="38" t="s">
        <v>59</v>
      </c>
      <c r="F50" s="11" t="s">
        <v>437</v>
      </c>
      <c r="G50" s="24">
        <v>1</v>
      </c>
      <c r="H50" s="12" t="s">
        <v>44</v>
      </c>
      <c r="I50" s="23">
        <v>0</v>
      </c>
      <c r="J50" s="25">
        <f t="shared" si="2"/>
        <v>0</v>
      </c>
      <c r="K50" s="27"/>
      <c r="L50" s="139" t="e">
        <f>J50/#REF!</f>
        <v>#REF!</v>
      </c>
      <c r="M50" s="14"/>
    </row>
    <row r="51" spans="3:13" ht="15.75">
      <c r="E51" s="38" t="s">
        <v>445</v>
      </c>
      <c r="F51" s="11" t="s">
        <v>438</v>
      </c>
      <c r="G51" s="24">
        <v>1</v>
      </c>
      <c r="H51" s="12" t="s">
        <v>44</v>
      </c>
      <c r="I51" s="23">
        <v>0</v>
      </c>
      <c r="J51" s="25">
        <f t="shared" si="2"/>
        <v>0</v>
      </c>
      <c r="K51" s="27"/>
      <c r="L51" s="139" t="e">
        <f>J51/#REF!</f>
        <v>#REF!</v>
      </c>
      <c r="M51" s="14"/>
    </row>
    <row r="52" spans="3:13" ht="15.75">
      <c r="C52" s="373"/>
      <c r="D52" s="374"/>
      <c r="E52" s="375" t="s">
        <v>96</v>
      </c>
      <c r="F52" s="376" t="s">
        <v>753</v>
      </c>
      <c r="G52" s="24">
        <v>1</v>
      </c>
      <c r="H52" s="12" t="s">
        <v>44</v>
      </c>
      <c r="I52" s="23">
        <v>0</v>
      </c>
      <c r="J52" s="25">
        <f t="shared" ref="J52" si="3">I52*G52</f>
        <v>0</v>
      </c>
      <c r="K52" s="27"/>
      <c r="L52" s="139"/>
      <c r="M52" s="14"/>
    </row>
    <row r="53" spans="3:13" ht="15.75">
      <c r="C53" s="373"/>
      <c r="D53" s="374"/>
      <c r="E53" s="375" t="s">
        <v>754</v>
      </c>
      <c r="F53" s="376" t="s">
        <v>741</v>
      </c>
      <c r="G53" s="24">
        <v>1</v>
      </c>
      <c r="H53" s="12" t="s">
        <v>44</v>
      </c>
      <c r="I53" s="23">
        <v>0</v>
      </c>
      <c r="J53" s="25">
        <f t="shared" si="2"/>
        <v>0</v>
      </c>
      <c r="K53" s="27"/>
      <c r="L53" s="139" t="e">
        <f>J53/#REF!</f>
        <v>#REF!</v>
      </c>
      <c r="M53" s="14"/>
    </row>
    <row r="54" spans="3:13" ht="15.75" thickBot="1">
      <c r="E54" s="7"/>
      <c r="F54" s="43"/>
      <c r="K54" s="5"/>
      <c r="L54" s="10"/>
      <c r="M54" s="14"/>
    </row>
    <row r="55" spans="3:13" ht="21" thickBot="1">
      <c r="E55" s="87">
        <v>5</v>
      </c>
      <c r="F55" s="88" t="s">
        <v>82</v>
      </c>
      <c r="G55" s="17"/>
      <c r="H55" s="18"/>
      <c r="I55" s="18"/>
      <c r="J55" s="18"/>
      <c r="K55" s="141">
        <f>SUM(J57:J60)</f>
        <v>0</v>
      </c>
      <c r="L55" s="147" t="e">
        <f>SUM(L57:L60)</f>
        <v>#REF!</v>
      </c>
      <c r="M55" s="90">
        <f>K55*20%</f>
        <v>0</v>
      </c>
    </row>
    <row r="56" spans="3:13">
      <c r="E56" s="37"/>
      <c r="F56" s="67"/>
      <c r="G56" s="20"/>
      <c r="H56" s="20"/>
      <c r="I56" s="20"/>
      <c r="J56" s="20"/>
      <c r="K56" s="67"/>
      <c r="L56" s="144"/>
      <c r="M56" s="14"/>
    </row>
    <row r="57" spans="3:13" ht="15.75">
      <c r="E57" s="38" t="s">
        <v>13</v>
      </c>
      <c r="F57" s="11" t="s">
        <v>125</v>
      </c>
      <c r="G57" s="24">
        <v>34</v>
      </c>
      <c r="H57" s="12" t="s">
        <v>45</v>
      </c>
      <c r="I57" s="23">
        <v>0</v>
      </c>
      <c r="J57" s="25">
        <f t="shared" ref="J57:J60" si="4">I57*G57</f>
        <v>0</v>
      </c>
      <c r="K57" s="27"/>
      <c r="L57" s="139" t="e">
        <f>J57/#REF!</f>
        <v>#REF!</v>
      </c>
      <c r="M57" s="14"/>
    </row>
    <row r="58" spans="3:13" ht="30">
      <c r="E58" s="38" t="s">
        <v>14</v>
      </c>
      <c r="F58" s="11" t="s">
        <v>442</v>
      </c>
      <c r="G58" s="24">
        <v>1</v>
      </c>
      <c r="H58" s="12" t="s">
        <v>44</v>
      </c>
      <c r="I58" s="23">
        <v>0</v>
      </c>
      <c r="J58" s="25">
        <f t="shared" si="4"/>
        <v>0</v>
      </c>
      <c r="K58" s="27"/>
      <c r="L58" s="139" t="e">
        <f>J58/#REF!</f>
        <v>#REF!</v>
      </c>
      <c r="M58" s="14"/>
    </row>
    <row r="59" spans="3:13" s="14" customFormat="1" ht="30" customHeight="1">
      <c r="D59" s="374"/>
      <c r="E59" s="375" t="s">
        <v>37</v>
      </c>
      <c r="F59" s="376" t="s">
        <v>755</v>
      </c>
      <c r="G59" s="24">
        <v>1</v>
      </c>
      <c r="H59" s="12" t="s">
        <v>44</v>
      </c>
      <c r="I59" s="23">
        <v>0</v>
      </c>
      <c r="J59" s="25">
        <f t="shared" si="4"/>
        <v>0</v>
      </c>
      <c r="K59" s="27"/>
      <c r="L59" s="139" t="e">
        <f>J59/#REF!</f>
        <v>#REF!</v>
      </c>
    </row>
    <row r="60" spans="3:13" ht="33.75" customHeight="1">
      <c r="E60" s="38" t="s">
        <v>60</v>
      </c>
      <c r="F60" s="11" t="s">
        <v>604</v>
      </c>
      <c r="G60" s="24">
        <v>1</v>
      </c>
      <c r="H60" s="12" t="s">
        <v>47</v>
      </c>
      <c r="I60" s="23">
        <v>0</v>
      </c>
      <c r="J60" s="25">
        <f t="shared" si="4"/>
        <v>0</v>
      </c>
      <c r="K60" s="27"/>
      <c r="L60" s="139" t="e">
        <f>J60/#REF!</f>
        <v>#REF!</v>
      </c>
      <c r="M60" s="14"/>
    </row>
    <row r="61" spans="3:13" ht="15.75" thickBot="1">
      <c r="E61" s="7"/>
      <c r="F61" s="43"/>
      <c r="K61" s="5"/>
      <c r="L61" s="10"/>
      <c r="M61" s="14"/>
    </row>
    <row r="62" spans="3:13" ht="21" customHeight="1" thickBot="1">
      <c r="E62" s="87">
        <v>6</v>
      </c>
      <c r="F62" s="88" t="s">
        <v>126</v>
      </c>
      <c r="G62" s="17"/>
      <c r="H62" s="18"/>
      <c r="I62" s="18"/>
      <c r="J62" s="18"/>
      <c r="K62" s="141">
        <f>SUM(J64:J81)</f>
        <v>0</v>
      </c>
      <c r="L62" s="147" t="e">
        <f>SUM(L64:L81)</f>
        <v>#REF!</v>
      </c>
      <c r="M62" s="90">
        <f>K62*20%</f>
        <v>0</v>
      </c>
    </row>
    <row r="63" spans="3:13">
      <c r="E63" s="115"/>
      <c r="F63" s="74"/>
      <c r="G63" s="42"/>
      <c r="H63" s="42"/>
      <c r="I63" s="42"/>
      <c r="J63" s="42"/>
      <c r="K63" s="42"/>
      <c r="L63" s="10"/>
      <c r="M63" s="14"/>
    </row>
    <row r="64" spans="3:13" ht="15.75">
      <c r="E64" s="38" t="s">
        <v>15</v>
      </c>
      <c r="F64" s="80" t="s">
        <v>83</v>
      </c>
      <c r="G64" s="3"/>
      <c r="H64" s="12"/>
      <c r="I64" s="3"/>
      <c r="J64" s="35"/>
      <c r="K64" s="5"/>
      <c r="L64" s="145"/>
      <c r="M64" s="14"/>
    </row>
    <row r="65" spans="3:13" ht="15.75">
      <c r="E65" s="38" t="s">
        <v>142</v>
      </c>
      <c r="F65" s="66" t="s">
        <v>140</v>
      </c>
      <c r="G65" s="24">
        <v>1</v>
      </c>
      <c r="H65" s="12" t="s">
        <v>44</v>
      </c>
      <c r="I65" s="23">
        <v>0</v>
      </c>
      <c r="J65" s="25">
        <f>I65*G65</f>
        <v>0</v>
      </c>
      <c r="K65" s="27"/>
      <c r="L65" s="139" t="e">
        <f>J65/#REF!</f>
        <v>#REF!</v>
      </c>
      <c r="M65" s="14"/>
    </row>
    <row r="66" spans="3:13" ht="15.75">
      <c r="E66" s="38" t="s">
        <v>143</v>
      </c>
      <c r="F66" s="66" t="s">
        <v>141</v>
      </c>
      <c r="G66" s="24">
        <v>1</v>
      </c>
      <c r="H66" s="12" t="s">
        <v>44</v>
      </c>
      <c r="I66" s="23">
        <v>0</v>
      </c>
      <c r="J66" s="25">
        <f t="shared" ref="J66:J67" si="5">I66*G66</f>
        <v>0</v>
      </c>
      <c r="K66" s="27"/>
      <c r="L66" s="139" t="e">
        <f>J66/#REF!</f>
        <v>#REF!</v>
      </c>
      <c r="M66" s="14"/>
    </row>
    <row r="67" spans="3:13" ht="15.75">
      <c r="E67" s="38" t="s">
        <v>144</v>
      </c>
      <c r="F67" s="66" t="s">
        <v>282</v>
      </c>
      <c r="G67" s="24">
        <v>1</v>
      </c>
      <c r="H67" s="12" t="s">
        <v>44</v>
      </c>
      <c r="I67" s="23">
        <v>0</v>
      </c>
      <c r="J67" s="25">
        <f t="shared" si="5"/>
        <v>0</v>
      </c>
      <c r="K67" s="27"/>
      <c r="L67" s="139" t="e">
        <f>J67/#REF!</f>
        <v>#REF!</v>
      </c>
      <c r="M67" s="14"/>
    </row>
    <row r="68" spans="3:13" ht="15.75">
      <c r="E68" s="38"/>
      <c r="F68" s="39"/>
      <c r="G68" s="24"/>
      <c r="H68" s="12"/>
      <c r="I68" s="23"/>
      <c r="J68" s="3"/>
      <c r="K68" s="3"/>
      <c r="L68" s="139"/>
      <c r="M68" s="14"/>
    </row>
    <row r="69" spans="3:13" ht="15.75">
      <c r="E69" s="38" t="s">
        <v>16</v>
      </c>
      <c r="F69" s="80" t="s">
        <v>84</v>
      </c>
      <c r="G69" s="3"/>
      <c r="H69" s="12"/>
      <c r="I69" s="3"/>
      <c r="J69" s="35"/>
      <c r="K69" s="5"/>
      <c r="L69" s="139"/>
      <c r="M69" s="14"/>
    </row>
    <row r="70" spans="3:13" ht="15.75">
      <c r="E70" s="38" t="s">
        <v>128</v>
      </c>
      <c r="F70" s="66" t="s">
        <v>145</v>
      </c>
      <c r="G70" s="24">
        <v>2.5</v>
      </c>
      <c r="H70" s="12" t="s">
        <v>45</v>
      </c>
      <c r="I70" s="23">
        <v>0</v>
      </c>
      <c r="J70" s="25">
        <f>I70*G70</f>
        <v>0</v>
      </c>
      <c r="K70" s="27"/>
      <c r="L70" s="139" t="e">
        <f>J70/#REF!</f>
        <v>#REF!</v>
      </c>
      <c r="M70" s="14"/>
    </row>
    <row r="71" spans="3:13" ht="15.75">
      <c r="E71" s="38" t="s">
        <v>129</v>
      </c>
      <c r="F71" s="66" t="s">
        <v>443</v>
      </c>
      <c r="G71" s="24">
        <v>5</v>
      </c>
      <c r="H71" s="12" t="s">
        <v>45</v>
      </c>
      <c r="I71" s="23">
        <v>0</v>
      </c>
      <c r="J71" s="25">
        <f t="shared" ref="J71:J79" si="6">I71*G71</f>
        <v>0</v>
      </c>
      <c r="K71" s="27"/>
      <c r="L71" s="139" t="e">
        <f>J71/#REF!</f>
        <v>#REF!</v>
      </c>
      <c r="M71" s="14"/>
    </row>
    <row r="72" spans="3:13" ht="15.75">
      <c r="E72" s="38" t="s">
        <v>130</v>
      </c>
      <c r="F72" s="66" t="s">
        <v>379</v>
      </c>
      <c r="G72" s="24">
        <v>18.46</v>
      </c>
      <c r="H72" s="12" t="s">
        <v>45</v>
      </c>
      <c r="I72" s="23">
        <v>0</v>
      </c>
      <c r="J72" s="25">
        <f t="shared" si="6"/>
        <v>0</v>
      </c>
      <c r="K72" s="27"/>
      <c r="L72" s="139" t="e">
        <f>J72/#REF!</f>
        <v>#REF!</v>
      </c>
      <c r="M72" s="14"/>
    </row>
    <row r="73" spans="3:13" ht="15.75">
      <c r="E73" s="38" t="s">
        <v>131</v>
      </c>
      <c r="F73" s="66" t="s">
        <v>378</v>
      </c>
      <c r="G73" s="24">
        <v>1.43</v>
      </c>
      <c r="H73" s="12" t="s">
        <v>45</v>
      </c>
      <c r="I73" s="23">
        <v>0</v>
      </c>
      <c r="J73" s="25">
        <f t="shared" si="6"/>
        <v>0</v>
      </c>
      <c r="K73" s="27"/>
      <c r="L73" s="139" t="e">
        <f>J73/#REF!</f>
        <v>#REF!</v>
      </c>
      <c r="M73" s="14"/>
    </row>
    <row r="74" spans="3:13" ht="15.75">
      <c r="E74" s="38" t="s">
        <v>132</v>
      </c>
      <c r="F74" s="66" t="s">
        <v>383</v>
      </c>
      <c r="G74" s="24">
        <v>11.86</v>
      </c>
      <c r="H74" s="12" t="s">
        <v>45</v>
      </c>
      <c r="I74" s="23">
        <v>0</v>
      </c>
      <c r="J74" s="25">
        <f t="shared" si="6"/>
        <v>0</v>
      </c>
      <c r="K74" s="27"/>
      <c r="L74" s="139" t="e">
        <f>J74/#REF!</f>
        <v>#REF!</v>
      </c>
      <c r="M74" s="14"/>
    </row>
    <row r="75" spans="3:13" ht="15.75">
      <c r="E75" s="38" t="s">
        <v>133</v>
      </c>
      <c r="F75" s="66" t="s">
        <v>380</v>
      </c>
      <c r="G75" s="24">
        <v>0.88</v>
      </c>
      <c r="H75" s="12" t="s">
        <v>45</v>
      </c>
      <c r="I75" s="23">
        <v>0</v>
      </c>
      <c r="J75" s="25">
        <f t="shared" si="6"/>
        <v>0</v>
      </c>
      <c r="K75" s="27"/>
      <c r="L75" s="139" t="e">
        <f>J75/#REF!</f>
        <v>#REF!</v>
      </c>
      <c r="M75" s="14"/>
    </row>
    <row r="76" spans="3:13" ht="15.75">
      <c r="E76" s="38" t="s">
        <v>134</v>
      </c>
      <c r="F76" s="11" t="s">
        <v>381</v>
      </c>
      <c r="G76" s="24">
        <v>2</v>
      </c>
      <c r="H76" s="12" t="s">
        <v>45</v>
      </c>
      <c r="I76" s="23">
        <v>0</v>
      </c>
      <c r="J76" s="25">
        <f t="shared" si="6"/>
        <v>0</v>
      </c>
      <c r="K76" s="27"/>
      <c r="L76" s="139" t="e">
        <f>J76/#REF!</f>
        <v>#REF!</v>
      </c>
      <c r="M76" s="14"/>
    </row>
    <row r="77" spans="3:13" ht="15.75">
      <c r="E77" s="38" t="s">
        <v>135</v>
      </c>
      <c r="F77" s="11" t="s">
        <v>382</v>
      </c>
      <c r="G77" s="24">
        <v>9.34</v>
      </c>
      <c r="H77" s="12" t="s">
        <v>46</v>
      </c>
      <c r="I77" s="23">
        <v>0</v>
      </c>
      <c r="J77" s="25">
        <f t="shared" si="6"/>
        <v>0</v>
      </c>
      <c r="K77" s="27"/>
      <c r="L77" s="139" t="e">
        <f>J77/#REF!</f>
        <v>#REF!</v>
      </c>
      <c r="M77" s="14"/>
    </row>
    <row r="78" spans="3:13" ht="30">
      <c r="E78" s="38" t="s">
        <v>136</v>
      </c>
      <c r="F78" s="11" t="s">
        <v>384</v>
      </c>
      <c r="G78" s="24">
        <v>1</v>
      </c>
      <c r="H78" s="12" t="s">
        <v>45</v>
      </c>
      <c r="I78" s="23">
        <v>0</v>
      </c>
      <c r="J78" s="25">
        <f t="shared" si="6"/>
        <v>0</v>
      </c>
      <c r="K78" s="27"/>
      <c r="L78" s="139" t="e">
        <f>J78/#REF!</f>
        <v>#REF!</v>
      </c>
      <c r="M78" s="14"/>
    </row>
    <row r="79" spans="3:13" ht="30">
      <c r="C79" s="373"/>
      <c r="D79" s="374"/>
      <c r="E79" s="375" t="s">
        <v>137</v>
      </c>
      <c r="F79" s="376" t="s">
        <v>758</v>
      </c>
      <c r="G79" s="24">
        <v>2.8</v>
      </c>
      <c r="H79" s="12" t="s">
        <v>45</v>
      </c>
      <c r="I79" s="23">
        <v>0</v>
      </c>
      <c r="J79" s="25">
        <f t="shared" si="6"/>
        <v>0</v>
      </c>
      <c r="K79" s="27"/>
      <c r="L79" s="139" t="e">
        <f>J79/#REF!</f>
        <v>#REF!</v>
      </c>
      <c r="M79" s="14"/>
    </row>
    <row r="80" spans="3:13" ht="15.75">
      <c r="C80" s="373"/>
      <c r="D80" s="374"/>
      <c r="E80" s="375" t="s">
        <v>756</v>
      </c>
      <c r="F80" s="376" t="s">
        <v>740</v>
      </c>
      <c r="G80" s="24">
        <v>2</v>
      </c>
      <c r="H80" s="12" t="s">
        <v>45</v>
      </c>
      <c r="I80" s="23"/>
      <c r="J80" s="25"/>
      <c r="K80" s="27"/>
      <c r="L80" s="139" t="e">
        <f>J80/#REF!</f>
        <v>#REF!</v>
      </c>
      <c r="M80" s="14"/>
    </row>
    <row r="81" spans="5:21" ht="15.75">
      <c r="E81" s="38" t="s">
        <v>757</v>
      </c>
      <c r="F81" s="11" t="s">
        <v>616</v>
      </c>
      <c r="G81" s="24">
        <v>0.7</v>
      </c>
      <c r="H81" s="12" t="s">
        <v>45</v>
      </c>
      <c r="I81" s="23">
        <v>0</v>
      </c>
      <c r="J81" s="25">
        <f t="shared" ref="J81" si="7">I81*G81</f>
        <v>0</v>
      </c>
      <c r="K81" s="27"/>
      <c r="L81" s="139" t="e">
        <f>J81/#REF!</f>
        <v>#REF!</v>
      </c>
      <c r="M81" s="14"/>
    </row>
    <row r="82" spans="5:21" ht="16.5" thickBot="1">
      <c r="E82" s="120"/>
      <c r="F82" s="122"/>
      <c r="G82" s="4"/>
      <c r="H82" s="40"/>
      <c r="I82" s="4"/>
      <c r="J82" s="47"/>
      <c r="K82" s="47"/>
      <c r="L82" s="146"/>
      <c r="M82" s="14"/>
    </row>
    <row r="83" spans="5:21" ht="21" customHeight="1" thickBot="1">
      <c r="E83" s="84">
        <v>7</v>
      </c>
      <c r="F83" s="83" t="s">
        <v>459</v>
      </c>
      <c r="G83" s="17"/>
      <c r="H83" s="18"/>
      <c r="I83" s="18"/>
      <c r="J83" s="18"/>
      <c r="K83" s="141">
        <f>SUM(J85:J85)</f>
        <v>0</v>
      </c>
      <c r="L83" s="147" t="e">
        <f>SUM(L85)</f>
        <v>#REF!</v>
      </c>
      <c r="M83" s="90">
        <f>K83*20%</f>
        <v>0</v>
      </c>
      <c r="Q83" s="31"/>
      <c r="R83" s="31"/>
    </row>
    <row r="84" spans="5:21" ht="15" customHeight="1">
      <c r="E84" s="6"/>
      <c r="F84" s="69"/>
      <c r="K84" s="5"/>
      <c r="L84" s="10"/>
      <c r="M84" s="14"/>
    </row>
    <row r="85" spans="5:21" ht="45">
      <c r="E85" s="38" t="s">
        <v>17</v>
      </c>
      <c r="F85" s="15" t="s">
        <v>600</v>
      </c>
      <c r="G85" s="24">
        <v>99</v>
      </c>
      <c r="H85" s="12" t="s">
        <v>43</v>
      </c>
      <c r="I85" s="23">
        <v>0</v>
      </c>
      <c r="J85" s="25">
        <f>I85*G85</f>
        <v>0</v>
      </c>
      <c r="K85" s="27"/>
      <c r="L85" s="139" t="e">
        <f>J85/#REF!</f>
        <v>#REF!</v>
      </c>
      <c r="M85" s="14"/>
      <c r="U85" s="31"/>
    </row>
    <row r="86" spans="5:21" ht="16.5" thickBot="1">
      <c r="E86" s="38"/>
      <c r="F86" s="15"/>
      <c r="G86" s="24"/>
      <c r="H86" s="12"/>
      <c r="I86" s="23"/>
      <c r="J86" s="25"/>
      <c r="K86" s="27"/>
      <c r="L86" s="139"/>
      <c r="M86" s="14"/>
      <c r="U86" s="31"/>
    </row>
    <row r="87" spans="5:21" ht="21" customHeight="1" thickBot="1">
      <c r="E87" s="84">
        <v>8</v>
      </c>
      <c r="F87" s="83" t="s">
        <v>386</v>
      </c>
      <c r="G87" s="17"/>
      <c r="H87" s="18"/>
      <c r="I87" s="18"/>
      <c r="J87" s="18"/>
      <c r="K87" s="141">
        <f>SUM(J89:J89)</f>
        <v>0</v>
      </c>
      <c r="L87" s="147" t="e">
        <f>SUM(L89)</f>
        <v>#REF!</v>
      </c>
      <c r="M87" s="90">
        <f>K87*20%</f>
        <v>0</v>
      </c>
      <c r="Q87" s="31"/>
      <c r="R87" s="31"/>
    </row>
    <row r="88" spans="5:21" ht="15" customHeight="1">
      <c r="E88" s="6"/>
      <c r="F88" s="69"/>
      <c r="K88" s="5"/>
      <c r="L88" s="10"/>
      <c r="M88" s="14"/>
    </row>
    <row r="89" spans="5:21" ht="45">
      <c r="E89" s="38" t="s">
        <v>18</v>
      </c>
      <c r="F89" s="15" t="s">
        <v>603</v>
      </c>
      <c r="G89" s="24">
        <v>1</v>
      </c>
      <c r="H89" s="12" t="s">
        <v>44</v>
      </c>
      <c r="I89" s="23">
        <v>0</v>
      </c>
      <c r="J89" s="25">
        <f>I89*G89</f>
        <v>0</v>
      </c>
      <c r="K89" s="27"/>
      <c r="L89" s="139" t="e">
        <f>J89/#REF!</f>
        <v>#REF!</v>
      </c>
      <c r="M89" s="14"/>
      <c r="P89" s="372"/>
      <c r="U89" s="31"/>
    </row>
    <row r="90" spans="5:21" ht="16.5" thickBot="1">
      <c r="E90" s="38"/>
      <c r="F90" s="15"/>
      <c r="G90" s="24"/>
      <c r="H90" s="12"/>
      <c r="I90" s="23"/>
      <c r="J90" s="25"/>
      <c r="K90" s="27"/>
      <c r="L90" s="139"/>
      <c r="M90" s="14"/>
      <c r="U90" s="31"/>
    </row>
    <row r="91" spans="5:21" ht="21" thickBot="1">
      <c r="E91" s="84">
        <v>9</v>
      </c>
      <c r="F91" s="83" t="s">
        <v>85</v>
      </c>
      <c r="G91" s="17"/>
      <c r="H91" s="18"/>
      <c r="I91" s="18"/>
      <c r="J91" s="18"/>
      <c r="K91" s="141">
        <f>SUM(J93:J128)</f>
        <v>0</v>
      </c>
      <c r="L91" s="147" t="e">
        <f>SUM(L94:L128)</f>
        <v>#REF!</v>
      </c>
      <c r="M91" s="90">
        <f>K91*20%</f>
        <v>0</v>
      </c>
    </row>
    <row r="92" spans="5:21">
      <c r="E92" s="6"/>
      <c r="F92" s="69"/>
      <c r="K92" s="5"/>
      <c r="L92" s="10"/>
      <c r="M92" s="14"/>
    </row>
    <row r="93" spans="5:21" ht="36.75" customHeight="1">
      <c r="E93" s="113" t="s">
        <v>19</v>
      </c>
      <c r="F93" s="80" t="s">
        <v>601</v>
      </c>
      <c r="G93" s="3"/>
      <c r="H93" s="12"/>
      <c r="I93" s="32"/>
      <c r="J93" s="35"/>
      <c r="K93" s="27"/>
      <c r="L93" s="145"/>
      <c r="M93" s="14"/>
    </row>
    <row r="94" spans="5:21" ht="30">
      <c r="E94" s="113" t="s">
        <v>567</v>
      </c>
      <c r="F94" s="11" t="s">
        <v>389</v>
      </c>
      <c r="G94" s="24">
        <v>99</v>
      </c>
      <c r="H94" s="12" t="s">
        <v>43</v>
      </c>
      <c r="I94" s="23">
        <v>0</v>
      </c>
      <c r="J94" s="25">
        <f>I94*G94</f>
        <v>0</v>
      </c>
      <c r="K94" s="27"/>
      <c r="L94" s="139" t="e">
        <f>J94/#REF!</f>
        <v>#REF!</v>
      </c>
      <c r="M94" s="14"/>
    </row>
    <row r="95" spans="5:21" ht="30">
      <c r="E95" s="113" t="s">
        <v>568</v>
      </c>
      <c r="F95" s="11" t="s">
        <v>407</v>
      </c>
      <c r="G95" s="24">
        <v>131</v>
      </c>
      <c r="H95" s="12" t="s">
        <v>43</v>
      </c>
      <c r="I95" s="23">
        <v>0</v>
      </c>
      <c r="J95" s="25">
        <f t="shared" ref="J95:J125" si="8">I95*G95</f>
        <v>0</v>
      </c>
      <c r="K95" s="27"/>
      <c r="L95" s="139" t="e">
        <f>J95/#REF!</f>
        <v>#REF!</v>
      </c>
      <c r="M95" s="14"/>
    </row>
    <row r="96" spans="5:21" ht="30">
      <c r="E96" s="113" t="s">
        <v>569</v>
      </c>
      <c r="F96" s="11" t="s">
        <v>390</v>
      </c>
      <c r="G96" s="24">
        <v>2.5</v>
      </c>
      <c r="H96" s="12" t="s">
        <v>43</v>
      </c>
      <c r="I96" s="23">
        <v>0</v>
      </c>
      <c r="J96" s="25">
        <f t="shared" si="8"/>
        <v>0</v>
      </c>
      <c r="K96" s="27"/>
      <c r="L96" s="139" t="e">
        <f>J96/#REF!</f>
        <v>#REF!</v>
      </c>
      <c r="M96" s="14"/>
    </row>
    <row r="97" spans="4:13" ht="30">
      <c r="E97" s="113" t="s">
        <v>570</v>
      </c>
      <c r="F97" s="11" t="s">
        <v>408</v>
      </c>
      <c r="G97" s="24">
        <v>170</v>
      </c>
      <c r="H97" s="12" t="s">
        <v>43</v>
      </c>
      <c r="I97" s="23">
        <v>0</v>
      </c>
      <c r="J97" s="25">
        <f t="shared" si="8"/>
        <v>0</v>
      </c>
      <c r="K97" s="27"/>
      <c r="L97" s="139" t="e">
        <f>J97/#REF!</f>
        <v>#REF!</v>
      </c>
      <c r="M97" s="14"/>
    </row>
    <row r="98" spans="4:13" ht="30">
      <c r="E98" s="113" t="s">
        <v>571</v>
      </c>
      <c r="F98" s="11" t="s">
        <v>406</v>
      </c>
      <c r="G98" s="24">
        <v>49</v>
      </c>
      <c r="H98" s="12" t="s">
        <v>43</v>
      </c>
      <c r="I98" s="23">
        <v>0</v>
      </c>
      <c r="J98" s="25">
        <f t="shared" si="8"/>
        <v>0</v>
      </c>
      <c r="K98" s="27"/>
      <c r="L98" s="139" t="e">
        <f>J98/#REF!</f>
        <v>#REF!</v>
      </c>
      <c r="M98" s="14"/>
    </row>
    <row r="99" spans="4:13" ht="45">
      <c r="E99" s="113" t="s">
        <v>572</v>
      </c>
      <c r="F99" s="11" t="s">
        <v>409</v>
      </c>
      <c r="G99" s="24">
        <v>5</v>
      </c>
      <c r="H99" s="12" t="s">
        <v>43</v>
      </c>
      <c r="I99" s="23">
        <v>0</v>
      </c>
      <c r="J99" s="25">
        <f t="shared" si="8"/>
        <v>0</v>
      </c>
      <c r="K99" s="27"/>
      <c r="L99" s="139" t="e">
        <f>J99/#REF!</f>
        <v>#REF!</v>
      </c>
      <c r="M99" s="14"/>
    </row>
    <row r="100" spans="4:13" ht="45">
      <c r="E100" s="113" t="s">
        <v>573</v>
      </c>
      <c r="F100" s="11" t="s">
        <v>410</v>
      </c>
      <c r="G100" s="24">
        <v>6</v>
      </c>
      <c r="H100" s="24" t="s">
        <v>43</v>
      </c>
      <c r="I100" s="23">
        <v>0</v>
      </c>
      <c r="J100" s="25">
        <f t="shared" si="8"/>
        <v>0</v>
      </c>
      <c r="K100" s="27"/>
      <c r="L100" s="139" t="e">
        <f>J100/#REF!</f>
        <v>#REF!</v>
      </c>
      <c r="M100" s="14"/>
    </row>
    <row r="101" spans="4:13" ht="30">
      <c r="E101" s="113" t="s">
        <v>574</v>
      </c>
      <c r="F101" s="11" t="s">
        <v>388</v>
      </c>
      <c r="G101" s="24">
        <v>84</v>
      </c>
      <c r="H101" s="24" t="s">
        <v>43</v>
      </c>
      <c r="I101" s="23">
        <v>0</v>
      </c>
      <c r="J101" s="25">
        <f t="shared" ref="J101" si="9">I101*G101</f>
        <v>0</v>
      </c>
      <c r="K101" s="27"/>
      <c r="L101" s="139" t="e">
        <f>J101/#REF!</f>
        <v>#REF!</v>
      </c>
      <c r="M101" s="14"/>
    </row>
    <row r="102" spans="4:13" ht="15.75">
      <c r="E102" s="113" t="s">
        <v>575</v>
      </c>
      <c r="F102" s="11" t="s">
        <v>391</v>
      </c>
      <c r="G102" s="24">
        <v>90</v>
      </c>
      <c r="H102" s="24" t="s">
        <v>43</v>
      </c>
      <c r="I102" s="23">
        <v>0</v>
      </c>
      <c r="J102" s="25">
        <f t="shared" si="8"/>
        <v>0</v>
      </c>
      <c r="K102" s="27"/>
      <c r="L102" s="139" t="e">
        <f>J102/#REF!</f>
        <v>#REF!</v>
      </c>
      <c r="M102" s="14"/>
    </row>
    <row r="103" spans="4:13" ht="15.75">
      <c r="E103" s="113" t="s">
        <v>576</v>
      </c>
      <c r="F103" s="11" t="s">
        <v>392</v>
      </c>
      <c r="G103" s="24">
        <v>23</v>
      </c>
      <c r="H103" s="24" t="s">
        <v>43</v>
      </c>
      <c r="I103" s="23">
        <v>0</v>
      </c>
      <c r="J103" s="25">
        <f t="shared" si="8"/>
        <v>0</v>
      </c>
      <c r="K103" s="27"/>
      <c r="L103" s="139" t="e">
        <f>J103/#REF!</f>
        <v>#REF!</v>
      </c>
      <c r="M103" s="14"/>
    </row>
    <row r="104" spans="4:13" ht="30">
      <c r="E104" s="161" t="s">
        <v>577</v>
      </c>
      <c r="F104" s="11" t="s">
        <v>411</v>
      </c>
      <c r="G104" s="24">
        <v>11</v>
      </c>
      <c r="H104" s="24" t="s">
        <v>43</v>
      </c>
      <c r="I104" s="23">
        <v>0</v>
      </c>
      <c r="J104" s="25">
        <f t="shared" si="8"/>
        <v>0</v>
      </c>
      <c r="K104" s="27"/>
      <c r="L104" s="139" t="e">
        <f>J104/#REF!</f>
        <v>#REF!</v>
      </c>
      <c r="M104" s="14"/>
    </row>
    <row r="105" spans="4:13" s="164" customFormat="1" ht="45">
      <c r="D105" s="160"/>
      <c r="E105" s="171" t="s">
        <v>578</v>
      </c>
      <c r="F105" s="168" t="s">
        <v>611</v>
      </c>
      <c r="G105" s="165">
        <v>10</v>
      </c>
      <c r="H105" s="166" t="s">
        <v>43</v>
      </c>
      <c r="I105" s="167">
        <v>0</v>
      </c>
      <c r="J105" s="443">
        <f>I105*G105</f>
        <v>0</v>
      </c>
      <c r="K105" s="163"/>
      <c r="L105" s="180" t="e">
        <f>J105/#REF!</f>
        <v>#REF!</v>
      </c>
      <c r="M105" s="160"/>
    </row>
    <row r="106" spans="4:13" ht="30">
      <c r="E106" s="161" t="s">
        <v>579</v>
      </c>
      <c r="F106" s="11" t="s">
        <v>412</v>
      </c>
      <c r="G106" s="24">
        <v>12.5</v>
      </c>
      <c r="H106" s="24" t="s">
        <v>43</v>
      </c>
      <c r="I106" s="23">
        <v>0</v>
      </c>
      <c r="J106" s="25">
        <f t="shared" si="8"/>
        <v>0</v>
      </c>
      <c r="K106" s="27"/>
      <c r="L106" s="139" t="e">
        <f>J106/#REF!</f>
        <v>#REF!</v>
      </c>
      <c r="M106" s="14"/>
    </row>
    <row r="107" spans="4:13" s="164" customFormat="1" ht="45">
      <c r="D107" s="160"/>
      <c r="E107" s="171" t="s">
        <v>580</v>
      </c>
      <c r="F107" s="168" t="s">
        <v>610</v>
      </c>
      <c r="G107" s="381">
        <v>1.7</v>
      </c>
      <c r="H107" s="381" t="s">
        <v>43</v>
      </c>
      <c r="I107" s="383">
        <v>0</v>
      </c>
      <c r="J107" s="172">
        <f t="shared" si="8"/>
        <v>0</v>
      </c>
      <c r="K107" s="173"/>
      <c r="L107" s="180" t="e">
        <f>J107/#REF!</f>
        <v>#REF!</v>
      </c>
      <c r="M107" s="160"/>
    </row>
    <row r="108" spans="4:13" s="164" customFormat="1" ht="45">
      <c r="D108" s="160"/>
      <c r="E108" s="171" t="s">
        <v>581</v>
      </c>
      <c r="F108" s="168" t="s">
        <v>609</v>
      </c>
      <c r="G108" s="165">
        <v>166</v>
      </c>
      <c r="H108" s="165" t="s">
        <v>43</v>
      </c>
      <c r="I108" s="167">
        <v>0</v>
      </c>
      <c r="J108" s="442">
        <f t="shared" si="8"/>
        <v>0</v>
      </c>
      <c r="K108" s="163"/>
      <c r="L108" s="180" t="e">
        <f>J108/#REF!</f>
        <v>#REF!</v>
      </c>
      <c r="M108" s="160"/>
    </row>
    <row r="109" spans="4:13" s="164" customFormat="1" ht="45">
      <c r="D109" s="160"/>
      <c r="E109" s="161" t="s">
        <v>582</v>
      </c>
      <c r="F109" s="169" t="s">
        <v>612</v>
      </c>
      <c r="G109" s="24">
        <v>12</v>
      </c>
      <c r="H109" s="24" t="s">
        <v>43</v>
      </c>
      <c r="I109" s="26">
        <v>0</v>
      </c>
      <c r="J109" s="162">
        <f t="shared" si="8"/>
        <v>0</v>
      </c>
      <c r="K109" s="163"/>
      <c r="L109" s="139" t="e">
        <f>J109/#REF!</f>
        <v>#REF!</v>
      </c>
      <c r="M109" s="160"/>
    </row>
    <row r="110" spans="4:13" ht="15.75">
      <c r="E110" s="161" t="s">
        <v>583</v>
      </c>
      <c r="F110" s="11" t="s">
        <v>393</v>
      </c>
      <c r="G110" s="137">
        <v>26</v>
      </c>
      <c r="H110" s="137" t="s">
        <v>43</v>
      </c>
      <c r="I110" s="23">
        <v>0</v>
      </c>
      <c r="J110" s="25">
        <f t="shared" si="8"/>
        <v>0</v>
      </c>
      <c r="K110" s="27"/>
      <c r="L110" s="139" t="e">
        <f>J110/#REF!</f>
        <v>#REF!</v>
      </c>
      <c r="M110" s="14"/>
    </row>
    <row r="111" spans="4:13" s="164" customFormat="1" ht="45">
      <c r="D111" s="160"/>
      <c r="E111" s="171" t="s">
        <v>584</v>
      </c>
      <c r="F111" s="168" t="s">
        <v>608</v>
      </c>
      <c r="G111" s="165">
        <v>50</v>
      </c>
      <c r="H111" s="165" t="s">
        <v>43</v>
      </c>
      <c r="I111" s="167">
        <v>0</v>
      </c>
      <c r="J111" s="442">
        <f t="shared" si="8"/>
        <v>0</v>
      </c>
      <c r="K111" s="163"/>
      <c r="L111" s="180" t="e">
        <f>J111/#REF!</f>
        <v>#REF!</v>
      </c>
      <c r="M111" s="160"/>
    </row>
    <row r="112" spans="4:13" ht="15.75">
      <c r="E112" s="114"/>
      <c r="F112" s="65"/>
      <c r="K112" s="5"/>
      <c r="L112" s="139" t="e">
        <f>J112/#REF!</f>
        <v>#REF!</v>
      </c>
      <c r="M112" s="14"/>
    </row>
    <row r="113" spans="5:19" ht="30">
      <c r="E113" s="113" t="s">
        <v>20</v>
      </c>
      <c r="F113" s="80" t="s">
        <v>602</v>
      </c>
      <c r="G113" s="24"/>
      <c r="H113" s="24"/>
      <c r="I113" s="23"/>
      <c r="J113" s="35"/>
      <c r="K113" s="27"/>
      <c r="L113" s="139"/>
      <c r="M113" s="14"/>
    </row>
    <row r="114" spans="5:19" ht="15.75">
      <c r="E114" s="113" t="s">
        <v>585</v>
      </c>
      <c r="F114" s="11" t="s">
        <v>394</v>
      </c>
      <c r="G114" s="24">
        <v>53</v>
      </c>
      <c r="H114" s="24" t="s">
        <v>43</v>
      </c>
      <c r="I114" s="23">
        <v>0</v>
      </c>
      <c r="J114" s="25">
        <f t="shared" si="8"/>
        <v>0</v>
      </c>
      <c r="K114" s="27"/>
      <c r="L114" s="139" t="e">
        <f>J114/#REF!</f>
        <v>#REF!</v>
      </c>
      <c r="M114" s="14"/>
    </row>
    <row r="115" spans="5:19" ht="45">
      <c r="E115" s="113" t="s">
        <v>586</v>
      </c>
      <c r="F115" s="11" t="s">
        <v>399</v>
      </c>
      <c r="G115" s="24">
        <v>14.5</v>
      </c>
      <c r="H115" s="24" t="s">
        <v>43</v>
      </c>
      <c r="I115" s="23">
        <v>0</v>
      </c>
      <c r="J115" s="25">
        <f t="shared" si="8"/>
        <v>0</v>
      </c>
      <c r="K115" s="27"/>
      <c r="L115" s="139" t="e">
        <f>J115/#REF!</f>
        <v>#REF!</v>
      </c>
      <c r="M115" s="14"/>
      <c r="O115" s="30"/>
    </row>
    <row r="116" spans="5:19" ht="15.75">
      <c r="E116" s="113" t="s">
        <v>587</v>
      </c>
      <c r="F116" s="11" t="s">
        <v>397</v>
      </c>
      <c r="G116" s="24">
        <v>34</v>
      </c>
      <c r="H116" s="24" t="s">
        <v>43</v>
      </c>
      <c r="I116" s="23">
        <v>0</v>
      </c>
      <c r="J116" s="25">
        <f t="shared" si="8"/>
        <v>0</v>
      </c>
      <c r="K116" s="27"/>
      <c r="L116" s="139" t="e">
        <f>J116/#REF!</f>
        <v>#REF!</v>
      </c>
      <c r="M116" s="14"/>
    </row>
    <row r="117" spans="5:19" ht="30">
      <c r="E117" s="113" t="s">
        <v>588</v>
      </c>
      <c r="F117" s="11" t="s">
        <v>400</v>
      </c>
      <c r="G117" s="24">
        <v>50.5</v>
      </c>
      <c r="H117" s="24" t="s">
        <v>43</v>
      </c>
      <c r="I117" s="23">
        <v>0</v>
      </c>
      <c r="J117" s="25">
        <f t="shared" si="8"/>
        <v>0</v>
      </c>
      <c r="K117" s="27"/>
      <c r="L117" s="139" t="e">
        <f>J117/#REF!</f>
        <v>#REF!</v>
      </c>
      <c r="M117" s="14"/>
    </row>
    <row r="118" spans="5:19" ht="30">
      <c r="E118" s="113" t="s">
        <v>589</v>
      </c>
      <c r="F118" s="11" t="s">
        <v>395</v>
      </c>
      <c r="G118" s="24">
        <v>121.5</v>
      </c>
      <c r="H118" s="24" t="s">
        <v>43</v>
      </c>
      <c r="I118" s="23">
        <v>0</v>
      </c>
      <c r="J118" s="25">
        <f t="shared" si="8"/>
        <v>0</v>
      </c>
      <c r="K118" s="27"/>
      <c r="L118" s="139" t="e">
        <f>J118/#REF!</f>
        <v>#REF!</v>
      </c>
      <c r="M118" s="14"/>
    </row>
    <row r="119" spans="5:19" ht="30">
      <c r="E119" s="113" t="s">
        <v>590</v>
      </c>
      <c r="F119" s="11" t="s">
        <v>401</v>
      </c>
      <c r="G119" s="24">
        <v>12</v>
      </c>
      <c r="H119" s="24" t="s">
        <v>43</v>
      </c>
      <c r="I119" s="23">
        <v>0</v>
      </c>
      <c r="J119" s="25">
        <f t="shared" si="8"/>
        <v>0</v>
      </c>
      <c r="K119" s="27"/>
      <c r="L119" s="139" t="e">
        <f>J119/#REF!</f>
        <v>#REF!</v>
      </c>
      <c r="M119" s="14"/>
    </row>
    <row r="120" spans="5:19" ht="30">
      <c r="E120" s="113" t="s">
        <v>591</v>
      </c>
      <c r="F120" s="11" t="s">
        <v>402</v>
      </c>
      <c r="G120" s="24">
        <v>16.5</v>
      </c>
      <c r="H120" s="24" t="s">
        <v>43</v>
      </c>
      <c r="I120" s="23">
        <v>0</v>
      </c>
      <c r="J120" s="25">
        <f t="shared" si="8"/>
        <v>0</v>
      </c>
      <c r="K120" s="27"/>
      <c r="L120" s="139" t="e">
        <f>J120/#REF!</f>
        <v>#REF!</v>
      </c>
      <c r="M120" s="14"/>
      <c r="S120" s="33"/>
    </row>
    <row r="121" spans="5:19" ht="30">
      <c r="E121" s="113" t="s">
        <v>592</v>
      </c>
      <c r="F121" s="11" t="s">
        <v>403</v>
      </c>
      <c r="G121" s="24">
        <v>47.5</v>
      </c>
      <c r="H121" s="24" t="s">
        <v>43</v>
      </c>
      <c r="I121" s="23">
        <v>0</v>
      </c>
      <c r="J121" s="25">
        <f t="shared" si="8"/>
        <v>0</v>
      </c>
      <c r="K121" s="27"/>
      <c r="L121" s="139" t="e">
        <f>J121/#REF!</f>
        <v>#REF!</v>
      </c>
      <c r="M121" s="14"/>
    </row>
    <row r="122" spans="5:19" ht="30">
      <c r="E122" s="113" t="s">
        <v>593</v>
      </c>
      <c r="F122" s="11" t="s">
        <v>398</v>
      </c>
      <c r="G122" s="24">
        <v>10</v>
      </c>
      <c r="H122" s="24" t="s">
        <v>43</v>
      </c>
      <c r="I122" s="23">
        <v>0</v>
      </c>
      <c r="J122" s="25">
        <f t="shared" si="8"/>
        <v>0</v>
      </c>
      <c r="K122" s="27"/>
      <c r="L122" s="139" t="e">
        <f>J122/#REF!</f>
        <v>#REF!</v>
      </c>
      <c r="M122" s="14"/>
    </row>
    <row r="123" spans="5:19" ht="30">
      <c r="E123" s="113" t="s">
        <v>594</v>
      </c>
      <c r="F123" s="11" t="s">
        <v>396</v>
      </c>
      <c r="G123" s="24">
        <v>13.5</v>
      </c>
      <c r="H123" s="24" t="s">
        <v>43</v>
      </c>
      <c r="I123" s="23">
        <v>0</v>
      </c>
      <c r="J123" s="25">
        <f t="shared" si="8"/>
        <v>0</v>
      </c>
      <c r="K123" s="27"/>
      <c r="L123" s="139" t="e">
        <f>J123/#REF!</f>
        <v>#REF!</v>
      </c>
      <c r="M123" s="14"/>
    </row>
    <row r="124" spans="5:19" ht="30">
      <c r="E124" s="113" t="s">
        <v>595</v>
      </c>
      <c r="F124" s="11" t="s">
        <v>404</v>
      </c>
      <c r="G124" s="24">
        <v>14</v>
      </c>
      <c r="H124" s="24" t="s">
        <v>43</v>
      </c>
      <c r="I124" s="23">
        <v>0</v>
      </c>
      <c r="J124" s="25">
        <f t="shared" si="8"/>
        <v>0</v>
      </c>
      <c r="K124" s="27"/>
      <c r="L124" s="139" t="e">
        <f>J124/#REF!</f>
        <v>#REF!</v>
      </c>
      <c r="M124" s="14"/>
    </row>
    <row r="125" spans="5:19" ht="30">
      <c r="E125" s="113" t="s">
        <v>596</v>
      </c>
      <c r="F125" s="11" t="s">
        <v>405</v>
      </c>
      <c r="G125" s="24">
        <v>3.5</v>
      </c>
      <c r="H125" s="24" t="s">
        <v>43</v>
      </c>
      <c r="I125" s="23">
        <v>0</v>
      </c>
      <c r="J125" s="25">
        <f t="shared" si="8"/>
        <v>0</v>
      </c>
      <c r="K125" s="27"/>
      <c r="L125" s="139" t="e">
        <f>J125/#REF!</f>
        <v>#REF!</v>
      </c>
      <c r="M125" s="14"/>
    </row>
    <row r="126" spans="5:19" ht="15.75">
      <c r="E126" s="113"/>
      <c r="F126" s="11"/>
      <c r="G126" s="24"/>
      <c r="H126" s="24"/>
      <c r="I126" s="23"/>
      <c r="J126" s="26"/>
      <c r="K126" s="27"/>
      <c r="L126" s="139"/>
      <c r="M126" s="14"/>
    </row>
    <row r="127" spans="5:19" ht="15.75">
      <c r="E127" s="113" t="s">
        <v>759</v>
      </c>
      <c r="F127" s="80" t="s">
        <v>387</v>
      </c>
      <c r="G127" s="24"/>
      <c r="H127" s="24"/>
      <c r="I127" s="23"/>
      <c r="J127" s="35"/>
      <c r="K127" s="27"/>
      <c r="L127" s="139"/>
      <c r="M127" s="14"/>
    </row>
    <row r="128" spans="5:19" ht="30">
      <c r="E128" s="113" t="s">
        <v>760</v>
      </c>
      <c r="F128" s="11" t="s">
        <v>434</v>
      </c>
      <c r="G128" s="24">
        <v>52</v>
      </c>
      <c r="H128" s="24" t="s">
        <v>46</v>
      </c>
      <c r="I128" s="23">
        <v>0</v>
      </c>
      <c r="J128" s="25">
        <f t="shared" ref="J128" si="10">I128*G128</f>
        <v>0</v>
      </c>
      <c r="K128" s="27"/>
      <c r="L128" s="139" t="e">
        <f>J128/#REF!</f>
        <v>#REF!</v>
      </c>
      <c r="M128" s="14"/>
    </row>
    <row r="129" spans="5:13" ht="16.5" thickBot="1">
      <c r="E129" s="113"/>
      <c r="F129" s="11"/>
      <c r="G129" s="24"/>
      <c r="H129" s="24"/>
      <c r="I129" s="23"/>
      <c r="J129" s="25"/>
      <c r="K129" s="27"/>
      <c r="L129" s="139"/>
      <c r="M129" s="14"/>
    </row>
    <row r="130" spans="5:13" ht="21" thickBot="1">
      <c r="E130" s="84">
        <v>10</v>
      </c>
      <c r="F130" s="83" t="s">
        <v>500</v>
      </c>
      <c r="G130" s="17"/>
      <c r="H130" s="18"/>
      <c r="I130" s="18"/>
      <c r="J130" s="18"/>
      <c r="K130" s="141">
        <f>SUM(J132:J139)</f>
        <v>0</v>
      </c>
      <c r="L130" s="147" t="e">
        <f>SUM(L132:L139)</f>
        <v>#REF!</v>
      </c>
      <c r="M130" s="90">
        <f>K130*20%</f>
        <v>0</v>
      </c>
    </row>
    <row r="131" spans="5:13">
      <c r="E131" s="6"/>
      <c r="F131" s="69"/>
      <c r="K131" s="5"/>
      <c r="L131" s="10"/>
      <c r="M131" s="14"/>
    </row>
    <row r="132" spans="5:13" ht="30">
      <c r="E132" s="380" t="s">
        <v>21</v>
      </c>
      <c r="F132" s="11" t="s">
        <v>606</v>
      </c>
      <c r="G132" s="24">
        <v>99</v>
      </c>
      <c r="H132" s="12" t="s">
        <v>43</v>
      </c>
      <c r="I132" s="23">
        <v>0</v>
      </c>
      <c r="J132" s="25">
        <f>I132*G132</f>
        <v>0</v>
      </c>
      <c r="K132" s="27"/>
      <c r="L132" s="139" t="e">
        <f>J132/#REF!</f>
        <v>#REF!</v>
      </c>
      <c r="M132" s="14"/>
    </row>
    <row r="133" spans="5:13" ht="15.75">
      <c r="E133" s="380" t="s">
        <v>22</v>
      </c>
      <c r="F133" s="11" t="s">
        <v>460</v>
      </c>
      <c r="G133" s="24">
        <v>99</v>
      </c>
      <c r="H133" s="12" t="s">
        <v>43</v>
      </c>
      <c r="I133" s="23">
        <v>0</v>
      </c>
      <c r="J133" s="25">
        <f t="shared" ref="J133:J136" si="11">I133*G133</f>
        <v>0</v>
      </c>
      <c r="K133" s="27"/>
      <c r="L133" s="139" t="e">
        <f>J133/#REF!</f>
        <v>#REF!</v>
      </c>
      <c r="M133" s="14"/>
    </row>
    <row r="134" spans="5:13" ht="15.75">
      <c r="E134" s="380" t="s">
        <v>23</v>
      </c>
      <c r="F134" s="11" t="s">
        <v>461</v>
      </c>
      <c r="G134" s="24">
        <v>99</v>
      </c>
      <c r="H134" s="12" t="s">
        <v>43</v>
      </c>
      <c r="I134" s="23">
        <v>0</v>
      </c>
      <c r="J134" s="25">
        <f t="shared" si="11"/>
        <v>0</v>
      </c>
      <c r="K134" s="27"/>
      <c r="L134" s="139" t="e">
        <f>J134/#REF!</f>
        <v>#REF!</v>
      </c>
      <c r="M134" s="14"/>
    </row>
    <row r="135" spans="5:13" ht="15.75">
      <c r="E135" s="380" t="s">
        <v>157</v>
      </c>
      <c r="F135" s="11" t="s">
        <v>462</v>
      </c>
      <c r="G135" s="24">
        <v>2</v>
      </c>
      <c r="H135" s="12" t="s">
        <v>47</v>
      </c>
      <c r="I135" s="23">
        <v>0</v>
      </c>
      <c r="J135" s="25">
        <f t="shared" si="11"/>
        <v>0</v>
      </c>
      <c r="K135" s="27"/>
      <c r="L135" s="139" t="e">
        <f>J135/#REF!</f>
        <v>#REF!</v>
      </c>
      <c r="M135" s="14"/>
    </row>
    <row r="136" spans="5:13" ht="15.75">
      <c r="E136" s="380" t="s">
        <v>466</v>
      </c>
      <c r="F136" s="11" t="s">
        <v>463</v>
      </c>
      <c r="G136" s="24">
        <v>99</v>
      </c>
      <c r="H136" s="12" t="s">
        <v>43</v>
      </c>
      <c r="I136" s="23">
        <v>0</v>
      </c>
      <c r="J136" s="25">
        <f t="shared" si="11"/>
        <v>0</v>
      </c>
      <c r="K136" s="27"/>
      <c r="L136" s="139" t="e">
        <f>J136/#REF!</f>
        <v>#REF!</v>
      </c>
      <c r="M136" s="14"/>
    </row>
    <row r="137" spans="5:13" ht="15.75">
      <c r="E137" s="380" t="s">
        <v>564</v>
      </c>
      <c r="F137" s="11" t="s">
        <v>464</v>
      </c>
      <c r="G137" s="24">
        <v>99</v>
      </c>
      <c r="H137" s="12" t="s">
        <v>43</v>
      </c>
      <c r="I137" s="23">
        <v>0</v>
      </c>
      <c r="J137" s="25">
        <f t="shared" ref="J137:J138" si="12">I137*G137</f>
        <v>0</v>
      </c>
      <c r="K137" s="27"/>
      <c r="L137" s="139" t="e">
        <f>J137/#REF!</f>
        <v>#REF!</v>
      </c>
      <c r="M137" s="14"/>
    </row>
    <row r="138" spans="5:13" ht="15.75">
      <c r="E138" s="380" t="s">
        <v>565</v>
      </c>
      <c r="F138" s="11" t="s">
        <v>465</v>
      </c>
      <c r="G138" s="24">
        <v>99</v>
      </c>
      <c r="H138" s="12" t="s">
        <v>43</v>
      </c>
      <c r="I138" s="23">
        <v>0</v>
      </c>
      <c r="J138" s="25">
        <f t="shared" si="12"/>
        <v>0</v>
      </c>
      <c r="K138" s="27"/>
      <c r="L138" s="139" t="e">
        <f>J138/#REF!</f>
        <v>#REF!</v>
      </c>
      <c r="M138" s="14"/>
    </row>
    <row r="139" spans="5:13" ht="15.75">
      <c r="E139" s="171" t="s">
        <v>566</v>
      </c>
      <c r="F139" s="168" t="s">
        <v>607</v>
      </c>
      <c r="G139" s="165">
        <v>99</v>
      </c>
      <c r="H139" s="165" t="s">
        <v>43</v>
      </c>
      <c r="I139" s="167">
        <v>0</v>
      </c>
      <c r="J139" s="35">
        <f t="shared" ref="J139" si="13">I139*G139</f>
        <v>0</v>
      </c>
      <c r="K139" s="27"/>
      <c r="L139" s="139" t="e">
        <f>J139/#REF!</f>
        <v>#REF!</v>
      </c>
      <c r="M139" s="14"/>
    </row>
    <row r="140" spans="5:13" ht="15.75" thickBot="1">
      <c r="E140" s="7"/>
      <c r="F140" s="43"/>
      <c r="K140" s="5"/>
      <c r="L140" s="10"/>
      <c r="M140" s="14"/>
    </row>
    <row r="141" spans="5:13" ht="21" thickBot="1">
      <c r="E141" s="84">
        <v>11</v>
      </c>
      <c r="F141" s="83" t="s">
        <v>61</v>
      </c>
      <c r="G141" s="17"/>
      <c r="H141" s="18"/>
      <c r="I141" s="18"/>
      <c r="J141" s="18"/>
      <c r="K141" s="141">
        <f>SUM(J143:J148)</f>
        <v>0</v>
      </c>
      <c r="L141" s="147" t="e">
        <f>SUM(L143:L148)</f>
        <v>#REF!</v>
      </c>
      <c r="M141" s="90">
        <f>K141*20%</f>
        <v>0</v>
      </c>
    </row>
    <row r="142" spans="5:13">
      <c r="E142" s="6"/>
      <c r="F142" s="69"/>
      <c r="K142" s="5"/>
      <c r="L142" s="10"/>
      <c r="M142" s="14"/>
    </row>
    <row r="143" spans="5:13" ht="15.75">
      <c r="E143" s="38" t="s">
        <v>24</v>
      </c>
      <c r="F143" s="11" t="s">
        <v>127</v>
      </c>
      <c r="G143" s="24">
        <f>256*2</f>
        <v>512</v>
      </c>
      <c r="H143" s="12" t="s">
        <v>43</v>
      </c>
      <c r="I143" s="23">
        <v>0</v>
      </c>
      <c r="J143" s="25">
        <f>I143*G143</f>
        <v>0</v>
      </c>
      <c r="K143" s="27"/>
      <c r="L143" s="139" t="e">
        <f>J143/#REF!</f>
        <v>#REF!</v>
      </c>
      <c r="M143" s="14"/>
    </row>
    <row r="144" spans="5:13" ht="15.75">
      <c r="E144" s="38" t="s">
        <v>25</v>
      </c>
      <c r="F144" s="11" t="s">
        <v>139</v>
      </c>
      <c r="G144" s="24">
        <f>213*2</f>
        <v>426</v>
      </c>
      <c r="H144" s="12" t="s">
        <v>43</v>
      </c>
      <c r="I144" s="23">
        <v>0</v>
      </c>
      <c r="J144" s="25">
        <f t="shared" ref="J144:J148" si="14">I144*G144</f>
        <v>0</v>
      </c>
      <c r="K144" s="27"/>
      <c r="L144" s="139" t="e">
        <f>J144/#REF!</f>
        <v>#REF!</v>
      </c>
      <c r="M144" s="14"/>
    </row>
    <row r="145" spans="4:23" ht="15.75">
      <c r="E145" s="38" t="s">
        <v>26</v>
      </c>
      <c r="F145" s="11" t="s">
        <v>227</v>
      </c>
      <c r="G145" s="24">
        <f>166+12</f>
        <v>178</v>
      </c>
      <c r="H145" s="12" t="s">
        <v>43</v>
      </c>
      <c r="I145" s="23">
        <v>0</v>
      </c>
      <c r="J145" s="25">
        <f t="shared" si="14"/>
        <v>0</v>
      </c>
      <c r="K145" s="27"/>
      <c r="L145" s="139" t="e">
        <f>J145/#REF!</f>
        <v>#REF!</v>
      </c>
      <c r="M145" s="14"/>
    </row>
    <row r="146" spans="4:23" ht="15.75">
      <c r="E146" s="38" t="s">
        <v>467</v>
      </c>
      <c r="F146" s="11" t="s">
        <v>138</v>
      </c>
      <c r="G146" s="24">
        <f>G95+G102+G103+G105+G110+G111</f>
        <v>330</v>
      </c>
      <c r="H146" s="12" t="s">
        <v>43</v>
      </c>
      <c r="I146" s="23">
        <v>0</v>
      </c>
      <c r="J146" s="25">
        <f t="shared" si="14"/>
        <v>0</v>
      </c>
      <c r="K146" s="27"/>
      <c r="L146" s="139" t="e">
        <f>J146/#REF!</f>
        <v>#REF!</v>
      </c>
      <c r="M146" s="14"/>
    </row>
    <row r="147" spans="4:23" ht="60">
      <c r="E147" s="38" t="s">
        <v>468</v>
      </c>
      <c r="F147" s="11" t="s">
        <v>444</v>
      </c>
      <c r="G147" s="24">
        <v>230</v>
      </c>
      <c r="H147" s="12" t="s">
        <v>43</v>
      </c>
      <c r="I147" s="23">
        <v>0</v>
      </c>
      <c r="J147" s="25">
        <f t="shared" si="14"/>
        <v>0</v>
      </c>
      <c r="K147" s="27"/>
      <c r="L147" s="139" t="e">
        <f>J147/#REF!</f>
        <v>#REF!</v>
      </c>
      <c r="M147" s="14"/>
    </row>
    <row r="148" spans="4:23" s="164" customFormat="1" ht="45">
      <c r="D148" s="160"/>
      <c r="E148" s="38" t="s">
        <v>614</v>
      </c>
      <c r="F148" s="11" t="s">
        <v>615</v>
      </c>
      <c r="G148" s="24">
        <v>50</v>
      </c>
      <c r="H148" s="24" t="s">
        <v>43</v>
      </c>
      <c r="I148" s="26">
        <v>0</v>
      </c>
      <c r="J148" s="25">
        <f t="shared" si="14"/>
        <v>0</v>
      </c>
      <c r="K148" s="163"/>
      <c r="L148" s="139" t="e">
        <f>J148/#REF!</f>
        <v>#REF!</v>
      </c>
      <c r="M148" s="160"/>
    </row>
    <row r="149" spans="4:23" ht="15.75" thickBot="1">
      <c r="E149" s="7"/>
      <c r="F149" s="43"/>
      <c r="K149" s="5"/>
      <c r="L149" s="10"/>
      <c r="M149" s="14"/>
      <c r="W149" s="33"/>
    </row>
    <row r="150" spans="4:23" s="136" customFormat="1" ht="35.25" customHeight="1" thickBot="1">
      <c r="D150" s="75"/>
      <c r="E150" s="135">
        <v>12</v>
      </c>
      <c r="F150" s="83" t="s">
        <v>346</v>
      </c>
      <c r="G150" s="17"/>
      <c r="H150" s="18"/>
      <c r="I150" s="18"/>
      <c r="J150" s="18"/>
      <c r="K150" s="141">
        <f>SUM(J152:J179)</f>
        <v>0</v>
      </c>
      <c r="L150" s="147" t="e">
        <f>SUM(L152:L179)</f>
        <v>#REF!</v>
      </c>
      <c r="M150" s="90">
        <f>K150*20%</f>
        <v>0</v>
      </c>
    </row>
    <row r="151" spans="4:23">
      <c r="E151" s="115"/>
      <c r="F151" s="73"/>
      <c r="G151" s="42"/>
      <c r="H151" s="42"/>
      <c r="I151" s="42"/>
      <c r="J151" s="42"/>
      <c r="K151" s="42"/>
      <c r="L151" s="10"/>
      <c r="M151" s="14"/>
    </row>
    <row r="152" spans="4:23" ht="15" customHeight="1">
      <c r="E152" s="113" t="s">
        <v>27</v>
      </c>
      <c r="F152" s="80" t="s">
        <v>146</v>
      </c>
      <c r="G152" s="3"/>
      <c r="H152" s="12"/>
      <c r="I152" s="32"/>
      <c r="J152" s="35"/>
      <c r="K152" s="27"/>
      <c r="L152" s="145"/>
      <c r="M152" s="14"/>
    </row>
    <row r="153" spans="4:23" ht="15.75">
      <c r="E153" s="398" t="s">
        <v>177</v>
      </c>
      <c r="F153" s="376" t="s">
        <v>761</v>
      </c>
      <c r="G153" s="24">
        <v>296</v>
      </c>
      <c r="H153" s="12" t="s">
        <v>43</v>
      </c>
      <c r="I153" s="23">
        <v>0</v>
      </c>
      <c r="J153" s="25">
        <f>I153*G153</f>
        <v>0</v>
      </c>
      <c r="K153" s="27"/>
      <c r="L153" s="139" t="e">
        <f>J153/#REF!</f>
        <v>#REF!</v>
      </c>
      <c r="M153" s="14"/>
    </row>
    <row r="154" spans="4:23" ht="30">
      <c r="E154" s="398" t="s">
        <v>178</v>
      </c>
      <c r="F154" s="376" t="s">
        <v>762</v>
      </c>
      <c r="G154" s="24">
        <v>15</v>
      </c>
      <c r="H154" s="12" t="s">
        <v>43</v>
      </c>
      <c r="I154" s="23">
        <v>0</v>
      </c>
      <c r="J154" s="25">
        <f t="shared" ref="J154" si="15">I154*G154</f>
        <v>0</v>
      </c>
      <c r="K154" s="27"/>
      <c r="L154" s="139" t="e">
        <f>J154/#REF!</f>
        <v>#REF!</v>
      </c>
      <c r="M154" s="14"/>
    </row>
    <row r="155" spans="4:23" ht="15.75">
      <c r="E155" s="113"/>
      <c r="F155" s="11"/>
      <c r="G155" s="24"/>
      <c r="H155" s="12"/>
      <c r="I155" s="23"/>
      <c r="K155" s="5"/>
      <c r="L155" s="139" t="e">
        <f>J155/#REF!</f>
        <v>#REF!</v>
      </c>
      <c r="M155" s="14"/>
    </row>
    <row r="156" spans="4:23">
      <c r="F156" s="80" t="s">
        <v>147</v>
      </c>
      <c r="G156" s="3"/>
      <c r="H156" s="12"/>
      <c r="I156" s="3"/>
      <c r="J156" s="35"/>
      <c r="K156" s="27"/>
      <c r="L156" s="139" t="e">
        <f>J156/#REF!</f>
        <v>#REF!</v>
      </c>
      <c r="M156" s="14"/>
    </row>
    <row r="157" spans="4:23" ht="15.75">
      <c r="E157" s="113" t="s">
        <v>28</v>
      </c>
      <c r="F157" s="68" t="s">
        <v>413</v>
      </c>
      <c r="G157" s="3"/>
      <c r="H157" s="12"/>
      <c r="I157" s="3"/>
      <c r="J157" s="35"/>
      <c r="K157" s="27"/>
      <c r="L157" s="139" t="e">
        <f>J157/#REF!</f>
        <v>#REF!</v>
      </c>
      <c r="M157" s="14"/>
    </row>
    <row r="158" spans="4:23" ht="30">
      <c r="E158" s="38" t="s">
        <v>469</v>
      </c>
      <c r="F158" s="11" t="s">
        <v>148</v>
      </c>
      <c r="G158" s="24">
        <v>165</v>
      </c>
      <c r="H158" s="12" t="s">
        <v>43</v>
      </c>
      <c r="I158" s="23">
        <v>0</v>
      </c>
      <c r="J158" s="25">
        <f>I158*G158</f>
        <v>0</v>
      </c>
      <c r="K158" s="27"/>
      <c r="L158" s="139" t="e">
        <f>J158/#REF!</f>
        <v>#REF!</v>
      </c>
      <c r="M158" s="14"/>
    </row>
    <row r="159" spans="4:23" ht="15.75">
      <c r="E159" s="38" t="s">
        <v>179</v>
      </c>
      <c r="F159" s="11" t="s">
        <v>424</v>
      </c>
      <c r="G159" s="24">
        <v>43</v>
      </c>
      <c r="H159" s="12" t="s">
        <v>43</v>
      </c>
      <c r="I159" s="23">
        <v>0</v>
      </c>
      <c r="J159" s="25">
        <f>I159*G159</f>
        <v>0</v>
      </c>
      <c r="K159" s="27"/>
      <c r="L159" s="139" t="e">
        <f>J159/#REF!</f>
        <v>#REF!</v>
      </c>
      <c r="M159" s="14"/>
    </row>
    <row r="160" spans="4:23" ht="30">
      <c r="E160" s="38" t="s">
        <v>180</v>
      </c>
      <c r="F160" s="11" t="s">
        <v>433</v>
      </c>
      <c r="G160" s="24">
        <v>1</v>
      </c>
      <c r="H160" s="12" t="s">
        <v>47</v>
      </c>
      <c r="I160" s="23">
        <v>0</v>
      </c>
      <c r="J160" s="25">
        <f t="shared" ref="J160:J179" si="16">I160*G160</f>
        <v>0</v>
      </c>
      <c r="K160" s="27"/>
      <c r="L160" s="139" t="e">
        <f>J160/#REF!</f>
        <v>#REF!</v>
      </c>
      <c r="M160" s="14"/>
    </row>
    <row r="161" spans="3:13" ht="15.75">
      <c r="E161" s="38"/>
      <c r="F161" s="11"/>
      <c r="G161" s="24"/>
      <c r="H161" s="12"/>
      <c r="I161" s="23"/>
      <c r="J161" s="26"/>
      <c r="K161" s="27"/>
      <c r="L161" s="139" t="e">
        <f>J161/#REF!</f>
        <v>#REF!</v>
      </c>
      <c r="M161" s="14"/>
    </row>
    <row r="162" spans="3:13" ht="15.75">
      <c r="E162" s="113" t="s">
        <v>470</v>
      </c>
      <c r="F162" s="68" t="s">
        <v>414</v>
      </c>
      <c r="G162" s="3"/>
      <c r="H162" s="12"/>
      <c r="I162" s="3"/>
      <c r="J162" s="35"/>
      <c r="K162" s="27"/>
      <c r="L162" s="139" t="e">
        <f>J162/#REF!</f>
        <v>#REF!</v>
      </c>
      <c r="M162" s="14"/>
    </row>
    <row r="163" spans="3:13" ht="30">
      <c r="E163" s="38" t="s">
        <v>471</v>
      </c>
      <c r="F163" s="11" t="s">
        <v>432</v>
      </c>
      <c r="G163" s="24">
        <v>64</v>
      </c>
      <c r="H163" s="12" t="s">
        <v>43</v>
      </c>
      <c r="I163" s="23">
        <v>0</v>
      </c>
      <c r="J163" s="25">
        <f>I163*G163</f>
        <v>0</v>
      </c>
      <c r="K163" s="27"/>
      <c r="L163" s="139" t="e">
        <f>J163/#REF!</f>
        <v>#REF!</v>
      </c>
      <c r="M163" s="14"/>
    </row>
    <row r="164" spans="3:13" ht="15.75">
      <c r="E164" s="38" t="s">
        <v>550</v>
      </c>
      <c r="F164" s="11" t="s">
        <v>149</v>
      </c>
      <c r="G164" s="24">
        <v>99</v>
      </c>
      <c r="H164" s="12" t="s">
        <v>43</v>
      </c>
      <c r="I164" s="23">
        <v>0</v>
      </c>
      <c r="J164" s="25">
        <f>I164*G164</f>
        <v>0</v>
      </c>
      <c r="K164" s="27"/>
      <c r="L164" s="139" t="e">
        <f>J164/#REF!</f>
        <v>#REF!</v>
      </c>
      <c r="M164" s="14"/>
    </row>
    <row r="165" spans="3:13" ht="15.75">
      <c r="E165" s="38" t="s">
        <v>551</v>
      </c>
      <c r="F165" s="11" t="s">
        <v>150</v>
      </c>
      <c r="G165" s="24">
        <v>19</v>
      </c>
      <c r="H165" s="12" t="s">
        <v>43</v>
      </c>
      <c r="I165" s="23">
        <v>0</v>
      </c>
      <c r="J165" s="25">
        <f>I165*G165</f>
        <v>0</v>
      </c>
      <c r="K165" s="27"/>
      <c r="L165" s="139" t="e">
        <f>J165/#REF!</f>
        <v>#REF!</v>
      </c>
      <c r="M165" s="14"/>
    </row>
    <row r="166" spans="3:13" ht="15.75">
      <c r="E166" s="38" t="s">
        <v>552</v>
      </c>
      <c r="F166" s="11" t="s">
        <v>309</v>
      </c>
      <c r="G166" s="24">
        <v>2.2999999999999998</v>
      </c>
      <c r="H166" s="12" t="s">
        <v>43</v>
      </c>
      <c r="I166" s="23">
        <v>0</v>
      </c>
      <c r="J166" s="25">
        <f>I166*G166</f>
        <v>0</v>
      </c>
      <c r="K166" s="27"/>
      <c r="L166" s="139" t="e">
        <f>J166/#REF!</f>
        <v>#REF!</v>
      </c>
      <c r="M166" s="14"/>
    </row>
    <row r="167" spans="3:13" ht="15.75">
      <c r="E167" s="38" t="s">
        <v>553</v>
      </c>
      <c r="F167" s="11" t="s">
        <v>343</v>
      </c>
      <c r="G167" s="24">
        <v>8.5</v>
      </c>
      <c r="H167" s="12" t="s">
        <v>43</v>
      </c>
      <c r="I167" s="23">
        <v>0</v>
      </c>
      <c r="J167" s="25">
        <f t="shared" ref="J167" si="17">I167*G167</f>
        <v>0</v>
      </c>
      <c r="K167" s="27"/>
      <c r="L167" s="139" t="e">
        <f>J167/#REF!</f>
        <v>#REF!</v>
      </c>
      <c r="M167" s="14"/>
    </row>
    <row r="168" spans="3:13" ht="15.75">
      <c r="E168" s="38" t="s">
        <v>554</v>
      </c>
      <c r="F168" s="11" t="s">
        <v>425</v>
      </c>
      <c r="G168" s="24">
        <v>8</v>
      </c>
      <c r="H168" s="12" t="s">
        <v>47</v>
      </c>
      <c r="I168" s="23">
        <v>0</v>
      </c>
      <c r="J168" s="25">
        <f t="shared" ref="J168" si="18">I168*G168</f>
        <v>0</v>
      </c>
      <c r="K168" s="27"/>
      <c r="L168" s="139" t="e">
        <f>J168/#REF!</f>
        <v>#REF!</v>
      </c>
      <c r="M168" s="14"/>
    </row>
    <row r="169" spans="3:13" ht="15.75">
      <c r="C169" s="373"/>
      <c r="D169" s="374"/>
      <c r="E169" s="375" t="s">
        <v>555</v>
      </c>
      <c r="F169" s="376" t="s">
        <v>426</v>
      </c>
      <c r="G169" s="24">
        <v>41</v>
      </c>
      <c r="H169" s="12" t="s">
        <v>43</v>
      </c>
      <c r="I169" s="23">
        <v>0</v>
      </c>
      <c r="J169" s="25">
        <f t="shared" ref="J169" si="19">I169*G169</f>
        <v>0</v>
      </c>
      <c r="K169" s="27"/>
      <c r="L169" s="139" t="e">
        <f>J169/#REF!</f>
        <v>#REF!</v>
      </c>
      <c r="M169" s="14"/>
    </row>
    <row r="170" spans="3:13" ht="15.75">
      <c r="E170" s="38"/>
      <c r="F170" s="11"/>
      <c r="G170" s="24"/>
      <c r="H170" s="12"/>
      <c r="I170" s="23"/>
      <c r="J170" s="26"/>
      <c r="K170" s="27"/>
      <c r="L170" s="139"/>
      <c r="M170" s="14"/>
    </row>
    <row r="171" spans="3:13" ht="15.75">
      <c r="E171" s="38" t="s">
        <v>556</v>
      </c>
      <c r="F171" s="80" t="s">
        <v>427</v>
      </c>
      <c r="G171" s="24"/>
      <c r="H171" s="12"/>
      <c r="I171" s="23"/>
      <c r="J171" s="35"/>
      <c r="K171" s="27"/>
      <c r="L171" s="139"/>
      <c r="M171" s="14"/>
    </row>
    <row r="172" spans="3:13" ht="15.75">
      <c r="E172" s="38" t="s">
        <v>557</v>
      </c>
      <c r="F172" s="11" t="s">
        <v>310</v>
      </c>
      <c r="G172" s="24">
        <v>3</v>
      </c>
      <c r="H172" s="12" t="s">
        <v>47</v>
      </c>
      <c r="I172" s="23">
        <v>0</v>
      </c>
      <c r="J172" s="25">
        <f>I172*G172</f>
        <v>0</v>
      </c>
      <c r="K172" s="27"/>
      <c r="L172" s="139" t="e">
        <f>J172/#REF!</f>
        <v>#REF!</v>
      </c>
      <c r="M172" s="14"/>
    </row>
    <row r="173" spans="3:13" ht="15.75">
      <c r="E173" s="38" t="s">
        <v>558</v>
      </c>
      <c r="F173" s="11" t="s">
        <v>311</v>
      </c>
      <c r="G173" s="24">
        <v>25</v>
      </c>
      <c r="H173" s="12" t="s">
        <v>47</v>
      </c>
      <c r="I173" s="23">
        <v>0</v>
      </c>
      <c r="J173" s="25">
        <f t="shared" si="16"/>
        <v>0</v>
      </c>
      <c r="K173" s="27"/>
      <c r="L173" s="139" t="e">
        <f>J173/#REF!</f>
        <v>#REF!</v>
      </c>
      <c r="M173" s="14"/>
    </row>
    <row r="174" spans="3:13" ht="15.75">
      <c r="E174" s="38"/>
      <c r="F174" s="15"/>
      <c r="G174" s="24"/>
      <c r="H174" s="12"/>
      <c r="I174" s="23"/>
      <c r="K174" s="5"/>
      <c r="L174" s="139"/>
      <c r="M174" s="14"/>
    </row>
    <row r="175" spans="3:13" ht="15.75">
      <c r="E175" s="38" t="s">
        <v>559</v>
      </c>
      <c r="F175" s="80" t="s">
        <v>151</v>
      </c>
      <c r="G175" s="24"/>
      <c r="H175" s="12"/>
      <c r="I175" s="23"/>
      <c r="J175" s="35"/>
      <c r="K175" s="27"/>
      <c r="L175" s="139"/>
      <c r="M175" s="14"/>
    </row>
    <row r="176" spans="3:13" ht="15.75">
      <c r="E176" s="38" t="s">
        <v>560</v>
      </c>
      <c r="F176" s="11" t="s">
        <v>152</v>
      </c>
      <c r="G176" s="24">
        <f>77+18</f>
        <v>95</v>
      </c>
      <c r="H176" s="12" t="s">
        <v>46</v>
      </c>
      <c r="I176" s="23">
        <v>0</v>
      </c>
      <c r="J176" s="25">
        <f t="shared" si="16"/>
        <v>0</v>
      </c>
      <c r="K176" s="27"/>
      <c r="L176" s="139" t="e">
        <f>J176/#REF!</f>
        <v>#REF!</v>
      </c>
      <c r="M176" s="14"/>
    </row>
    <row r="177" spans="5:13" s="14" customFormat="1" ht="15.95" customHeight="1">
      <c r="E177" s="38" t="s">
        <v>561</v>
      </c>
      <c r="F177" s="11" t="s">
        <v>153</v>
      </c>
      <c r="G177" s="24">
        <v>250</v>
      </c>
      <c r="H177" s="12" t="s">
        <v>46</v>
      </c>
      <c r="I177" s="23">
        <v>0</v>
      </c>
      <c r="J177" s="25">
        <f t="shared" si="16"/>
        <v>0</v>
      </c>
      <c r="K177" s="27"/>
      <c r="L177" s="139" t="e">
        <f>J177/#REF!</f>
        <v>#REF!</v>
      </c>
    </row>
    <row r="178" spans="5:13" s="14" customFormat="1" ht="15.75">
      <c r="E178" s="38" t="s">
        <v>562</v>
      </c>
      <c r="F178" s="11" t="s">
        <v>154</v>
      </c>
      <c r="G178" s="24">
        <v>65</v>
      </c>
      <c r="H178" s="12" t="s">
        <v>46</v>
      </c>
      <c r="I178" s="23">
        <v>0</v>
      </c>
      <c r="J178" s="25">
        <f t="shared" si="16"/>
        <v>0</v>
      </c>
      <c r="K178" s="27"/>
      <c r="L178" s="139" t="e">
        <f>J178/#REF!</f>
        <v>#REF!</v>
      </c>
    </row>
    <row r="179" spans="5:13" s="14" customFormat="1" ht="15.75">
      <c r="E179" s="38" t="s">
        <v>563</v>
      </c>
      <c r="F179" s="11" t="s">
        <v>155</v>
      </c>
      <c r="G179" s="24">
        <v>36</v>
      </c>
      <c r="H179" s="12" t="s">
        <v>46</v>
      </c>
      <c r="I179" s="23">
        <v>0</v>
      </c>
      <c r="J179" s="25">
        <f t="shared" si="16"/>
        <v>0</v>
      </c>
      <c r="K179" s="27"/>
      <c r="L179" s="139" t="e">
        <f>J179/#REF!</f>
        <v>#REF!</v>
      </c>
    </row>
    <row r="180" spans="5:13" ht="15.75" thickBot="1">
      <c r="E180" s="7"/>
      <c r="F180" s="43"/>
      <c r="G180" s="47"/>
      <c r="H180" s="47"/>
      <c r="I180" s="47"/>
      <c r="J180" s="47"/>
      <c r="K180" s="47"/>
      <c r="L180" s="10"/>
      <c r="M180" s="14"/>
    </row>
    <row r="181" spans="5:13" ht="20.65" customHeight="1" thickBot="1">
      <c r="E181" s="84">
        <v>13</v>
      </c>
      <c r="F181" s="83" t="s">
        <v>428</v>
      </c>
      <c r="G181" s="17"/>
      <c r="H181" s="18"/>
      <c r="I181" s="18"/>
      <c r="J181" s="18"/>
      <c r="K181" s="141">
        <f>SUM(J183:J192)</f>
        <v>0</v>
      </c>
      <c r="L181" s="147" t="e">
        <f>SUM(L183:L191)</f>
        <v>#REF!</v>
      </c>
      <c r="M181" s="90">
        <f>K181*20%</f>
        <v>0</v>
      </c>
    </row>
    <row r="182" spans="5:13">
      <c r="E182" s="6"/>
      <c r="F182" s="69"/>
      <c r="K182" s="5"/>
      <c r="L182" s="10"/>
      <c r="M182" s="14"/>
    </row>
    <row r="183" spans="5:13" ht="15.75">
      <c r="E183" s="38" t="s">
        <v>29</v>
      </c>
      <c r="F183" s="80" t="s">
        <v>345</v>
      </c>
      <c r="G183" s="24"/>
      <c r="H183" s="12"/>
      <c r="I183" s="23"/>
      <c r="J183" s="35"/>
      <c r="K183" s="27"/>
      <c r="L183" s="145"/>
      <c r="M183" s="14"/>
    </row>
    <row r="184" spans="5:13" s="14" customFormat="1" ht="30">
      <c r="E184" s="38" t="s">
        <v>163</v>
      </c>
      <c r="F184" s="11" t="s">
        <v>156</v>
      </c>
      <c r="G184" s="24">
        <v>97</v>
      </c>
      <c r="H184" s="12" t="s">
        <v>43</v>
      </c>
      <c r="I184" s="23">
        <v>0</v>
      </c>
      <c r="J184" s="25">
        <f t="shared" ref="J184" si="20">I184*G184</f>
        <v>0</v>
      </c>
      <c r="K184" s="27"/>
      <c r="L184" s="139" t="e">
        <f>J184/#REF!</f>
        <v>#REF!</v>
      </c>
    </row>
    <row r="185" spans="5:13" ht="15.75">
      <c r="E185" s="38"/>
      <c r="F185" s="11"/>
      <c r="G185" s="24"/>
      <c r="H185" s="12"/>
      <c r="I185" s="23"/>
      <c r="J185" s="26"/>
      <c r="K185" s="27"/>
      <c r="L185" s="139"/>
      <c r="M185" s="14"/>
    </row>
    <row r="186" spans="5:13" ht="15.75">
      <c r="E186" s="38" t="s">
        <v>30</v>
      </c>
      <c r="F186" s="80" t="s">
        <v>312</v>
      </c>
      <c r="G186" s="24"/>
      <c r="H186" s="12"/>
      <c r="I186" s="23"/>
      <c r="J186" s="35"/>
      <c r="K186" s="27"/>
      <c r="L186" s="139"/>
      <c r="M186" s="14"/>
    </row>
    <row r="187" spans="5:13" ht="15.75">
      <c r="E187" s="38" t="s">
        <v>164</v>
      </c>
      <c r="F187" s="11" t="s">
        <v>191</v>
      </c>
      <c r="G187" s="24">
        <f>49*2</f>
        <v>98</v>
      </c>
      <c r="H187" s="12" t="s">
        <v>43</v>
      </c>
      <c r="I187" s="23">
        <v>0</v>
      </c>
      <c r="J187" s="25">
        <f t="shared" ref="J187" si="21">I187*G187</f>
        <v>0</v>
      </c>
      <c r="K187" s="27"/>
      <c r="L187" s="139" t="e">
        <f>J187/#REF!</f>
        <v>#REF!</v>
      </c>
      <c r="M187" s="14"/>
    </row>
    <row r="188" spans="5:13" ht="15.75">
      <c r="E188" s="38" t="s">
        <v>165</v>
      </c>
      <c r="F188" s="11" t="s">
        <v>284</v>
      </c>
      <c r="G188" s="24">
        <v>95</v>
      </c>
      <c r="H188" s="12" t="s">
        <v>43</v>
      </c>
      <c r="I188" s="23">
        <v>0</v>
      </c>
      <c r="J188" s="25">
        <f t="shared" ref="J188" si="22">I188*G188</f>
        <v>0</v>
      </c>
      <c r="K188" s="27"/>
      <c r="L188" s="139" t="e">
        <f>J188/#REF!</f>
        <v>#REF!</v>
      </c>
      <c r="M188" s="14"/>
    </row>
    <row r="189" spans="5:13" ht="15.75">
      <c r="E189" s="38"/>
      <c r="F189" s="11"/>
      <c r="G189" s="24"/>
      <c r="H189" s="12"/>
      <c r="I189" s="23"/>
      <c r="J189" s="26"/>
      <c r="K189" s="27"/>
      <c r="L189" s="139"/>
      <c r="M189" s="14"/>
    </row>
    <row r="190" spans="5:13" ht="15.75">
      <c r="E190" s="38" t="s">
        <v>31</v>
      </c>
      <c r="F190" s="80" t="s">
        <v>344</v>
      </c>
      <c r="G190" s="24"/>
      <c r="H190" s="12"/>
      <c r="I190" s="23"/>
      <c r="J190" s="35"/>
      <c r="K190" s="27"/>
      <c r="L190" s="139"/>
      <c r="M190" s="14"/>
    </row>
    <row r="191" spans="5:13" ht="30">
      <c r="E191" s="38" t="s">
        <v>166</v>
      </c>
      <c r="F191" s="11" t="s">
        <v>501</v>
      </c>
      <c r="G191" s="24">
        <v>340</v>
      </c>
      <c r="H191" s="12" t="s">
        <v>43</v>
      </c>
      <c r="I191" s="23">
        <v>0</v>
      </c>
      <c r="J191" s="25">
        <f>I191*G191</f>
        <v>0</v>
      </c>
      <c r="K191" s="27"/>
      <c r="L191" s="139" t="e">
        <f>J191/#REF!</f>
        <v>#REF!</v>
      </c>
      <c r="M191" s="14"/>
    </row>
    <row r="192" spans="5:13" ht="16.5" thickBot="1">
      <c r="E192" s="38"/>
      <c r="F192" s="11"/>
      <c r="G192" s="24"/>
      <c r="H192" s="12"/>
      <c r="I192" s="23"/>
      <c r="J192" s="25"/>
      <c r="K192" s="27"/>
      <c r="L192" s="139"/>
      <c r="M192" s="14"/>
    </row>
    <row r="193" spans="4:21" ht="21" customHeight="1" thickBot="1">
      <c r="E193" s="84">
        <v>14</v>
      </c>
      <c r="F193" s="83" t="s">
        <v>183</v>
      </c>
      <c r="G193" s="17"/>
      <c r="H193" s="18"/>
      <c r="I193" s="18"/>
      <c r="J193" s="18"/>
      <c r="K193" s="141">
        <f>SUM(J195:J206)</f>
        <v>0</v>
      </c>
      <c r="L193" s="147" t="e">
        <f>SUM(L195:L206)</f>
        <v>#REF!</v>
      </c>
      <c r="M193" s="90">
        <f>K193*20%</f>
        <v>0</v>
      </c>
      <c r="U193" s="31"/>
    </row>
    <row r="194" spans="4:21" ht="15" customHeight="1">
      <c r="E194" s="6"/>
      <c r="F194" s="69"/>
      <c r="K194" s="5"/>
      <c r="L194" s="10"/>
      <c r="M194" s="14"/>
    </row>
    <row r="195" spans="4:21" ht="15.75">
      <c r="E195" s="38" t="s">
        <v>32</v>
      </c>
      <c r="F195" s="11" t="s">
        <v>336</v>
      </c>
      <c r="G195" s="24">
        <v>2</v>
      </c>
      <c r="H195" s="12" t="s">
        <v>47</v>
      </c>
      <c r="I195" s="23">
        <v>0</v>
      </c>
      <c r="J195" s="25">
        <f t="shared" ref="J195:J204" si="23">G195*I195</f>
        <v>0</v>
      </c>
      <c r="K195" s="27"/>
      <c r="L195" s="139" t="e">
        <f>J195/#REF!</f>
        <v>#REF!</v>
      </c>
      <c r="M195" s="14"/>
    </row>
    <row r="196" spans="4:21" ht="15.75">
      <c r="E196" s="38" t="s">
        <v>33</v>
      </c>
      <c r="F196" s="11" t="s">
        <v>337</v>
      </c>
      <c r="G196" s="24">
        <v>1</v>
      </c>
      <c r="H196" s="12" t="s">
        <v>47</v>
      </c>
      <c r="I196" s="23">
        <v>0</v>
      </c>
      <c r="J196" s="25">
        <f t="shared" si="23"/>
        <v>0</v>
      </c>
      <c r="K196" s="27"/>
      <c r="L196" s="139" t="e">
        <f>J196/#REF!</f>
        <v>#REF!</v>
      </c>
      <c r="M196" s="14"/>
    </row>
    <row r="197" spans="4:21" ht="15.75">
      <c r="E197" s="38" t="s">
        <v>34</v>
      </c>
      <c r="F197" s="11" t="s">
        <v>338</v>
      </c>
      <c r="G197" s="24">
        <v>1</v>
      </c>
      <c r="H197" s="12" t="s">
        <v>47</v>
      </c>
      <c r="I197" s="23">
        <v>0</v>
      </c>
      <c r="J197" s="25">
        <f t="shared" si="23"/>
        <v>0</v>
      </c>
      <c r="K197" s="27"/>
      <c r="L197" s="139" t="e">
        <f>J197/#REF!</f>
        <v>#REF!</v>
      </c>
      <c r="M197" s="14"/>
    </row>
    <row r="198" spans="4:21" ht="16.5" customHeight="1">
      <c r="E198" s="38" t="s">
        <v>106</v>
      </c>
      <c r="F198" s="11" t="s">
        <v>339</v>
      </c>
      <c r="G198" s="24">
        <v>1</v>
      </c>
      <c r="H198" s="12" t="s">
        <v>47</v>
      </c>
      <c r="I198" s="23">
        <v>0</v>
      </c>
      <c r="J198" s="25">
        <f t="shared" si="23"/>
        <v>0</v>
      </c>
      <c r="K198" s="27"/>
      <c r="L198" s="139" t="e">
        <f>J198/#REF!</f>
        <v>#REF!</v>
      </c>
      <c r="M198" s="14"/>
    </row>
    <row r="199" spans="4:21" ht="15.75">
      <c r="E199" s="38" t="s">
        <v>107</v>
      </c>
      <c r="F199" s="11" t="s">
        <v>340</v>
      </c>
      <c r="G199" s="24">
        <v>1</v>
      </c>
      <c r="H199" s="12" t="s">
        <v>47</v>
      </c>
      <c r="I199" s="23">
        <v>0</v>
      </c>
      <c r="J199" s="25">
        <f t="shared" si="23"/>
        <v>0</v>
      </c>
      <c r="K199" s="27"/>
      <c r="L199" s="139" t="e">
        <f>J199/#REF!</f>
        <v>#REF!</v>
      </c>
      <c r="M199" s="14"/>
    </row>
    <row r="200" spans="4:21" ht="15.75">
      <c r="E200" s="38" t="s">
        <v>108</v>
      </c>
      <c r="F200" s="11" t="s">
        <v>341</v>
      </c>
      <c r="G200" s="24">
        <v>1</v>
      </c>
      <c r="H200" s="12" t="s">
        <v>47</v>
      </c>
      <c r="I200" s="23">
        <v>0</v>
      </c>
      <c r="J200" s="25">
        <f t="shared" si="23"/>
        <v>0</v>
      </c>
      <c r="K200" s="27"/>
      <c r="L200" s="139" t="e">
        <f>J200/#REF!</f>
        <v>#REF!</v>
      </c>
      <c r="M200" s="14"/>
    </row>
    <row r="201" spans="4:21" ht="15.75">
      <c r="E201" s="38" t="s">
        <v>109</v>
      </c>
      <c r="F201" s="11" t="s">
        <v>342</v>
      </c>
      <c r="G201" s="24">
        <v>1</v>
      </c>
      <c r="H201" s="12" t="s">
        <v>47</v>
      </c>
      <c r="I201" s="23">
        <v>0</v>
      </c>
      <c r="J201" s="25">
        <f t="shared" si="23"/>
        <v>0</v>
      </c>
      <c r="K201" s="27"/>
      <c r="L201" s="139" t="e">
        <f>J201/#REF!</f>
        <v>#REF!</v>
      </c>
      <c r="M201" s="14"/>
    </row>
    <row r="202" spans="4:21" s="174" customFormat="1" ht="15.75">
      <c r="D202" s="170"/>
      <c r="E202" s="171" t="s">
        <v>545</v>
      </c>
      <c r="F202" s="168" t="s">
        <v>652</v>
      </c>
      <c r="G202" s="165">
        <v>0</v>
      </c>
      <c r="H202" s="165" t="s">
        <v>47</v>
      </c>
      <c r="I202" s="167">
        <v>0</v>
      </c>
      <c r="J202" s="442">
        <f t="shared" ref="J202:J203" si="24">G202*I202</f>
        <v>0</v>
      </c>
      <c r="K202" s="173"/>
      <c r="L202" s="180" t="e">
        <f>J202/#REF!</f>
        <v>#REF!</v>
      </c>
      <c r="M202" s="170"/>
    </row>
    <row r="203" spans="4:21" s="174" customFormat="1" ht="15.75">
      <c r="D203" s="170"/>
      <c r="E203" s="171" t="s">
        <v>546</v>
      </c>
      <c r="F203" s="168" t="s">
        <v>653</v>
      </c>
      <c r="G203" s="165">
        <v>0</v>
      </c>
      <c r="H203" s="165" t="s">
        <v>47</v>
      </c>
      <c r="I203" s="167">
        <v>0</v>
      </c>
      <c r="J203" s="442">
        <f t="shared" si="24"/>
        <v>0</v>
      </c>
      <c r="K203" s="173"/>
      <c r="L203" s="180" t="e">
        <f>J203/#REF!</f>
        <v>#REF!</v>
      </c>
      <c r="M203" s="170"/>
    </row>
    <row r="204" spans="4:21" ht="15.75">
      <c r="E204" s="38" t="s">
        <v>547</v>
      </c>
      <c r="F204" s="11" t="s">
        <v>429</v>
      </c>
      <c r="G204" s="24">
        <v>1</v>
      </c>
      <c r="H204" s="12" t="s">
        <v>47</v>
      </c>
      <c r="I204" s="23">
        <v>0</v>
      </c>
      <c r="J204" s="25">
        <f t="shared" si="23"/>
        <v>0</v>
      </c>
      <c r="K204" s="27"/>
      <c r="L204" s="139" t="e">
        <f>J204/#REF!</f>
        <v>#REF!</v>
      </c>
      <c r="M204" s="14"/>
    </row>
    <row r="205" spans="4:21" s="174" customFormat="1" ht="30">
      <c r="D205" s="170"/>
      <c r="E205" s="171" t="s">
        <v>548</v>
      </c>
      <c r="F205" s="168" t="s">
        <v>654</v>
      </c>
      <c r="G205" s="165">
        <v>0</v>
      </c>
      <c r="H205" s="165" t="s">
        <v>47</v>
      </c>
      <c r="I205" s="167">
        <v>0</v>
      </c>
      <c r="J205" s="442">
        <f t="shared" ref="J205:J206" si="25">G205*I205</f>
        <v>0</v>
      </c>
      <c r="K205" s="173"/>
      <c r="L205" s="180" t="e">
        <f>J205/#REF!</f>
        <v>#REF!</v>
      </c>
      <c r="M205" s="170"/>
    </row>
    <row r="206" spans="4:21" s="174" customFormat="1" ht="30">
      <c r="D206" s="170"/>
      <c r="E206" s="171" t="s">
        <v>549</v>
      </c>
      <c r="F206" s="168" t="s">
        <v>655</v>
      </c>
      <c r="G206" s="165">
        <v>0</v>
      </c>
      <c r="H206" s="165" t="s">
        <v>47</v>
      </c>
      <c r="I206" s="167">
        <v>0</v>
      </c>
      <c r="J206" s="442">
        <f t="shared" si="25"/>
        <v>0</v>
      </c>
      <c r="K206" s="173"/>
      <c r="L206" s="180" t="e">
        <f>J206/#REF!</f>
        <v>#REF!</v>
      </c>
      <c r="M206" s="170"/>
    </row>
    <row r="207" spans="4:21" ht="16.5" thickBot="1">
      <c r="E207" s="38"/>
      <c r="F207" s="15"/>
      <c r="G207" s="24"/>
      <c r="H207" s="12"/>
      <c r="I207" s="23"/>
      <c r="J207" s="26"/>
      <c r="K207" s="27"/>
      <c r="L207" s="146"/>
      <c r="M207" s="14"/>
    </row>
    <row r="208" spans="4:21" s="5" customFormat="1" ht="21" customHeight="1" thickBot="1">
      <c r="E208" s="84">
        <v>15</v>
      </c>
      <c r="F208" s="83" t="s">
        <v>87</v>
      </c>
      <c r="G208" s="17"/>
      <c r="H208" s="18"/>
      <c r="I208" s="18"/>
      <c r="J208" s="18"/>
      <c r="K208" s="141">
        <f>SUM(J210:J235)</f>
        <v>0</v>
      </c>
      <c r="L208" s="147" t="e">
        <f>SUM(L210:L235)</f>
        <v>#REF!</v>
      </c>
      <c r="M208" s="90">
        <f>K208*20%</f>
        <v>0</v>
      </c>
    </row>
    <row r="209" spans="5:13" ht="15" customHeight="1">
      <c r="E209" s="123"/>
      <c r="F209" s="124"/>
      <c r="G209" s="125"/>
      <c r="H209" s="126"/>
      <c r="I209" s="127"/>
      <c r="J209" s="128"/>
      <c r="K209" s="129"/>
      <c r="L209" s="146"/>
      <c r="M209" s="14"/>
    </row>
    <row r="210" spans="5:13" ht="15" customHeight="1">
      <c r="E210" s="38" t="s">
        <v>35</v>
      </c>
      <c r="F210" s="80" t="s">
        <v>167</v>
      </c>
      <c r="G210" s="19"/>
      <c r="H210" s="12"/>
      <c r="I210" s="13"/>
      <c r="J210" s="35"/>
      <c r="K210" s="27"/>
      <c r="L210" s="145"/>
      <c r="M210" s="14"/>
    </row>
    <row r="211" spans="5:13" ht="15.75">
      <c r="E211" s="38" t="s">
        <v>474</v>
      </c>
      <c r="F211" s="11" t="s">
        <v>295</v>
      </c>
      <c r="G211" s="24">
        <v>1</v>
      </c>
      <c r="H211" s="12" t="s">
        <v>47</v>
      </c>
      <c r="I211" s="23">
        <v>0</v>
      </c>
      <c r="J211" s="25">
        <f t="shared" ref="J211:J228" si="26">I211*G211</f>
        <v>0</v>
      </c>
      <c r="K211" s="27"/>
      <c r="L211" s="139" t="e">
        <f>J211/#REF!</f>
        <v>#REF!</v>
      </c>
      <c r="M211" s="14"/>
    </row>
    <row r="212" spans="5:13" ht="30">
      <c r="E212" s="38" t="s">
        <v>475</v>
      </c>
      <c r="F212" s="11" t="s">
        <v>763</v>
      </c>
      <c r="G212" s="24">
        <v>4</v>
      </c>
      <c r="H212" s="12" t="s">
        <v>47</v>
      </c>
      <c r="I212" s="23">
        <v>0</v>
      </c>
      <c r="J212" s="25">
        <f t="shared" si="26"/>
        <v>0</v>
      </c>
      <c r="K212" s="27"/>
      <c r="L212" s="139" t="e">
        <f>J212/#REF!</f>
        <v>#REF!</v>
      </c>
      <c r="M212" s="14"/>
    </row>
    <row r="213" spans="5:13" ht="15.75">
      <c r="E213" s="38" t="s">
        <v>476</v>
      </c>
      <c r="F213" s="11" t="s">
        <v>296</v>
      </c>
      <c r="G213" s="24">
        <v>1</v>
      </c>
      <c r="H213" s="12" t="s">
        <v>47</v>
      </c>
      <c r="I213" s="23">
        <v>0</v>
      </c>
      <c r="J213" s="25">
        <f t="shared" si="26"/>
        <v>0</v>
      </c>
      <c r="K213" s="27"/>
      <c r="L213" s="139" t="e">
        <f>J213/#REF!</f>
        <v>#REF!</v>
      </c>
      <c r="M213" s="14"/>
    </row>
    <row r="214" spans="5:13" ht="15.75">
      <c r="E214" s="38" t="s">
        <v>477</v>
      </c>
      <c r="F214" s="11" t="s">
        <v>297</v>
      </c>
      <c r="G214" s="24">
        <v>1</v>
      </c>
      <c r="H214" s="12" t="s">
        <v>47</v>
      </c>
      <c r="I214" s="23">
        <v>0</v>
      </c>
      <c r="J214" s="25">
        <f t="shared" si="26"/>
        <v>0</v>
      </c>
      <c r="K214" s="27"/>
      <c r="L214" s="139" t="e">
        <f>J214/#REF!</f>
        <v>#REF!</v>
      </c>
      <c r="M214" s="14"/>
    </row>
    <row r="215" spans="5:13" ht="15.75">
      <c r="E215" s="38" t="s">
        <v>478</v>
      </c>
      <c r="F215" s="11" t="s">
        <v>298</v>
      </c>
      <c r="G215" s="24">
        <v>1</v>
      </c>
      <c r="H215" s="12" t="s">
        <v>47</v>
      </c>
      <c r="I215" s="23">
        <v>0</v>
      </c>
      <c r="J215" s="25">
        <f t="shared" si="26"/>
        <v>0</v>
      </c>
      <c r="K215" s="27"/>
      <c r="L215" s="139" t="e">
        <f>J215/#REF!</f>
        <v>#REF!</v>
      </c>
      <c r="M215" s="14"/>
    </row>
    <row r="216" spans="5:13" ht="15.75">
      <c r="E216" s="38" t="s">
        <v>479</v>
      </c>
      <c r="F216" s="11" t="s">
        <v>299</v>
      </c>
      <c r="G216" s="24">
        <v>1</v>
      </c>
      <c r="H216" s="12" t="s">
        <v>47</v>
      </c>
      <c r="I216" s="23">
        <v>0</v>
      </c>
      <c r="J216" s="25">
        <f t="shared" si="26"/>
        <v>0</v>
      </c>
      <c r="K216" s="27"/>
      <c r="L216" s="139" t="e">
        <f>J216/#REF!</f>
        <v>#REF!</v>
      </c>
      <c r="M216" s="14"/>
    </row>
    <row r="217" spans="5:13" ht="15.75">
      <c r="E217" s="38" t="s">
        <v>530</v>
      </c>
      <c r="F217" s="11" t="s">
        <v>300</v>
      </c>
      <c r="G217" s="24">
        <v>1</v>
      </c>
      <c r="H217" s="12" t="s">
        <v>47</v>
      </c>
      <c r="I217" s="23">
        <v>0</v>
      </c>
      <c r="J217" s="25">
        <f t="shared" si="26"/>
        <v>0</v>
      </c>
      <c r="K217" s="27"/>
      <c r="L217" s="139" t="e">
        <f>J217/#REF!</f>
        <v>#REF!</v>
      </c>
      <c r="M217" s="14"/>
    </row>
    <row r="218" spans="5:13" ht="15.75">
      <c r="E218" s="38" t="s">
        <v>531</v>
      </c>
      <c r="F218" s="11" t="s">
        <v>301</v>
      </c>
      <c r="G218" s="24">
        <v>2</v>
      </c>
      <c r="H218" s="12" t="s">
        <v>47</v>
      </c>
      <c r="I218" s="23">
        <v>0</v>
      </c>
      <c r="J218" s="25">
        <f t="shared" si="26"/>
        <v>0</v>
      </c>
      <c r="K218" s="27"/>
      <c r="L218" s="139" t="e">
        <f>J218/#REF!</f>
        <v>#REF!</v>
      </c>
      <c r="M218" s="14"/>
    </row>
    <row r="219" spans="5:13" ht="15.75">
      <c r="E219" s="38" t="s">
        <v>532</v>
      </c>
      <c r="F219" s="11" t="s">
        <v>302</v>
      </c>
      <c r="G219" s="24">
        <v>1</v>
      </c>
      <c r="H219" s="12" t="s">
        <v>47</v>
      </c>
      <c r="I219" s="23">
        <v>0</v>
      </c>
      <c r="J219" s="25">
        <f t="shared" si="26"/>
        <v>0</v>
      </c>
      <c r="K219" s="27"/>
      <c r="L219" s="139" t="e">
        <f>J219/#REF!</f>
        <v>#REF!</v>
      </c>
      <c r="M219" s="14"/>
    </row>
    <row r="220" spans="5:13" ht="15.75">
      <c r="E220" s="38" t="s">
        <v>533</v>
      </c>
      <c r="F220" s="11" t="s">
        <v>303</v>
      </c>
      <c r="G220" s="24">
        <v>1</v>
      </c>
      <c r="H220" s="12" t="s">
        <v>47</v>
      </c>
      <c r="I220" s="23">
        <v>0</v>
      </c>
      <c r="J220" s="25">
        <f t="shared" si="26"/>
        <v>0</v>
      </c>
      <c r="K220" s="27"/>
      <c r="L220" s="139" t="e">
        <f>J220/#REF!</f>
        <v>#REF!</v>
      </c>
      <c r="M220" s="14"/>
    </row>
    <row r="221" spans="5:13" ht="15.75">
      <c r="E221" s="38" t="s">
        <v>534</v>
      </c>
      <c r="F221" s="11" t="s">
        <v>304</v>
      </c>
      <c r="G221" s="24">
        <v>1</v>
      </c>
      <c r="H221" s="12" t="s">
        <v>47</v>
      </c>
      <c r="I221" s="23">
        <v>0</v>
      </c>
      <c r="J221" s="25">
        <f t="shared" si="26"/>
        <v>0</v>
      </c>
      <c r="K221" s="27"/>
      <c r="L221" s="139" t="e">
        <f>J221/#REF!</f>
        <v>#REF!</v>
      </c>
      <c r="M221" s="14"/>
    </row>
    <row r="222" spans="5:13" ht="15.75">
      <c r="E222" s="38" t="s">
        <v>535</v>
      </c>
      <c r="F222" s="11" t="s">
        <v>305</v>
      </c>
      <c r="G222" s="24">
        <v>1</v>
      </c>
      <c r="H222" s="12" t="s">
        <v>47</v>
      </c>
      <c r="I222" s="23">
        <v>0</v>
      </c>
      <c r="J222" s="25">
        <f t="shared" si="26"/>
        <v>0</v>
      </c>
      <c r="K222" s="27"/>
      <c r="L222" s="139" t="e">
        <f>J222/#REF!</f>
        <v>#REF!</v>
      </c>
      <c r="M222" s="14"/>
    </row>
    <row r="223" spans="5:13" ht="15.75">
      <c r="E223" s="38" t="s">
        <v>536</v>
      </c>
      <c r="F223" s="11" t="s">
        <v>306</v>
      </c>
      <c r="G223" s="24">
        <v>1</v>
      </c>
      <c r="H223" s="12" t="s">
        <v>47</v>
      </c>
      <c r="I223" s="23">
        <v>0</v>
      </c>
      <c r="J223" s="25">
        <f t="shared" si="26"/>
        <v>0</v>
      </c>
      <c r="K223" s="27"/>
      <c r="L223" s="139" t="e">
        <f>J223/#REF!</f>
        <v>#REF!</v>
      </c>
      <c r="M223" s="14"/>
    </row>
    <row r="224" spans="5:13" ht="15.75">
      <c r="E224" s="38" t="s">
        <v>537</v>
      </c>
      <c r="F224" s="11" t="s">
        <v>307</v>
      </c>
      <c r="G224" s="24">
        <v>1</v>
      </c>
      <c r="H224" s="12" t="s">
        <v>47</v>
      </c>
      <c r="I224" s="23">
        <v>0</v>
      </c>
      <c r="J224" s="25">
        <f t="shared" si="26"/>
        <v>0</v>
      </c>
      <c r="K224" s="27"/>
      <c r="L224" s="139" t="e">
        <f>J224/#REF!</f>
        <v>#REF!</v>
      </c>
      <c r="M224" s="14"/>
    </row>
    <row r="225" spans="4:17" ht="15.75">
      <c r="E225" s="38" t="s">
        <v>538</v>
      </c>
      <c r="F225" s="11" t="s">
        <v>430</v>
      </c>
      <c r="G225" s="24">
        <v>1</v>
      </c>
      <c r="H225" s="12" t="s">
        <v>47</v>
      </c>
      <c r="I225" s="23">
        <v>0</v>
      </c>
      <c r="J225" s="25">
        <f t="shared" si="26"/>
        <v>0</v>
      </c>
      <c r="K225" s="27"/>
      <c r="L225" s="139" t="e">
        <f>J225/#REF!</f>
        <v>#REF!</v>
      </c>
      <c r="M225" s="14"/>
    </row>
    <row r="226" spans="4:17" ht="15.75">
      <c r="E226" s="38" t="s">
        <v>539</v>
      </c>
      <c r="F226" s="11" t="s">
        <v>431</v>
      </c>
      <c r="G226" s="24">
        <v>1</v>
      </c>
      <c r="H226" s="12" t="s">
        <v>47</v>
      </c>
      <c r="I226" s="23">
        <v>0</v>
      </c>
      <c r="J226" s="25">
        <f t="shared" si="26"/>
        <v>0</v>
      </c>
      <c r="K226" s="27"/>
      <c r="L226" s="139" t="e">
        <f>J226/#REF!</f>
        <v>#REF!</v>
      </c>
      <c r="M226" s="14"/>
    </row>
    <row r="227" spans="4:17" ht="15.75">
      <c r="E227" s="38" t="s">
        <v>540</v>
      </c>
      <c r="F227" s="11" t="s">
        <v>436</v>
      </c>
      <c r="G227" s="24">
        <v>2</v>
      </c>
      <c r="H227" s="12" t="s">
        <v>47</v>
      </c>
      <c r="I227" s="23">
        <v>0</v>
      </c>
      <c r="J227" s="25">
        <f t="shared" si="26"/>
        <v>0</v>
      </c>
      <c r="K227" s="27"/>
      <c r="L227" s="139" t="e">
        <f>J227/#REF!</f>
        <v>#REF!</v>
      </c>
      <c r="M227" s="14"/>
    </row>
    <row r="228" spans="4:17" ht="30">
      <c r="E228" s="38" t="s">
        <v>541</v>
      </c>
      <c r="F228" s="11" t="s">
        <v>308</v>
      </c>
      <c r="G228" s="24">
        <v>1</v>
      </c>
      <c r="H228" s="12" t="s">
        <v>47</v>
      </c>
      <c r="I228" s="23">
        <v>0</v>
      </c>
      <c r="J228" s="25">
        <f t="shared" si="26"/>
        <v>0</v>
      </c>
      <c r="K228" s="27"/>
      <c r="L228" s="139" t="e">
        <f>J228/#REF!</f>
        <v>#REF!</v>
      </c>
      <c r="M228" s="14"/>
    </row>
    <row r="229" spans="4:17" ht="15.75">
      <c r="E229" s="38"/>
      <c r="F229" s="11"/>
      <c r="G229" s="24"/>
      <c r="H229" s="12"/>
      <c r="I229" s="23"/>
      <c r="J229" s="26"/>
      <c r="K229" s="27"/>
      <c r="L229" s="146"/>
      <c r="M229" s="14"/>
    </row>
    <row r="230" spans="4:17" ht="15" customHeight="1">
      <c r="E230" s="38" t="s">
        <v>36</v>
      </c>
      <c r="F230" s="80" t="s">
        <v>175</v>
      </c>
      <c r="G230" s="19"/>
      <c r="H230" s="12"/>
      <c r="I230" s="13"/>
      <c r="J230" s="35"/>
      <c r="K230" s="27"/>
      <c r="L230" s="145"/>
      <c r="M230" s="14"/>
    </row>
    <row r="231" spans="4:17" ht="15.75">
      <c r="E231" s="38" t="s">
        <v>542</v>
      </c>
      <c r="F231" s="11" t="s">
        <v>313</v>
      </c>
      <c r="G231" s="24">
        <v>1</v>
      </c>
      <c r="H231" s="12" t="s">
        <v>47</v>
      </c>
      <c r="I231" s="23">
        <v>0</v>
      </c>
      <c r="J231" s="25">
        <f t="shared" ref="J231" si="27">I231*G231</f>
        <v>0</v>
      </c>
      <c r="K231" s="27"/>
      <c r="L231" s="139" t="e">
        <f>J231/#REF!</f>
        <v>#REF!</v>
      </c>
      <c r="M231" s="14"/>
    </row>
    <row r="232" spans="4:17" ht="15.75">
      <c r="E232" s="38"/>
      <c r="F232" s="11"/>
      <c r="G232" s="24"/>
      <c r="H232" s="12"/>
      <c r="I232" s="23"/>
      <c r="J232" s="23"/>
      <c r="K232" s="23"/>
      <c r="L232" s="23"/>
      <c r="M232" s="14"/>
    </row>
    <row r="233" spans="4:17" ht="15" customHeight="1">
      <c r="E233" s="38" t="s">
        <v>174</v>
      </c>
      <c r="F233" s="80" t="s">
        <v>176</v>
      </c>
      <c r="G233" s="19"/>
      <c r="H233" s="12"/>
      <c r="I233" s="13"/>
      <c r="J233" s="35"/>
      <c r="K233" s="27"/>
      <c r="L233" s="145"/>
      <c r="M233" s="14"/>
    </row>
    <row r="234" spans="4:17" ht="15.75">
      <c r="E234" s="38" t="s">
        <v>543</v>
      </c>
      <c r="F234" s="11" t="s">
        <v>314</v>
      </c>
      <c r="G234" s="24">
        <v>1</v>
      </c>
      <c r="H234" s="12" t="s">
        <v>47</v>
      </c>
      <c r="I234" s="23">
        <v>0</v>
      </c>
      <c r="J234" s="25">
        <f>I234*G234</f>
        <v>0</v>
      </c>
      <c r="K234" s="27"/>
      <c r="L234" s="139" t="e">
        <f>J234/#REF!</f>
        <v>#REF!</v>
      </c>
      <c r="M234" s="14"/>
    </row>
    <row r="235" spans="4:17" ht="15.75">
      <c r="E235" s="38" t="s">
        <v>544</v>
      </c>
      <c r="F235" s="11" t="s">
        <v>315</v>
      </c>
      <c r="G235" s="24">
        <v>1</v>
      </c>
      <c r="H235" s="12" t="s">
        <v>47</v>
      </c>
      <c r="I235" s="23">
        <v>0</v>
      </c>
      <c r="J235" s="25">
        <f>I235*G235</f>
        <v>0</v>
      </c>
      <c r="K235" s="27"/>
      <c r="L235" s="139" t="e">
        <f>J235/#REF!</f>
        <v>#REF!</v>
      </c>
      <c r="M235" s="14"/>
    </row>
    <row r="236" spans="4:17" s="8" customFormat="1" ht="15" customHeight="1" thickBot="1">
      <c r="D236" s="72"/>
      <c r="E236" s="7"/>
      <c r="F236" s="134"/>
      <c r="G236" s="47"/>
      <c r="H236" s="47"/>
      <c r="I236" s="47"/>
      <c r="J236" s="47"/>
      <c r="K236" s="47"/>
      <c r="L236" s="10"/>
      <c r="M236" s="72"/>
      <c r="N236"/>
      <c r="O236"/>
      <c r="P236"/>
      <c r="Q236"/>
    </row>
    <row r="237" spans="4:17" ht="32.25" thickBot="1">
      <c r="E237" s="84">
        <v>16</v>
      </c>
      <c r="F237" s="83" t="s">
        <v>86</v>
      </c>
      <c r="G237" s="17"/>
      <c r="H237" s="18"/>
      <c r="I237" s="18"/>
      <c r="J237" s="18"/>
      <c r="K237" s="141">
        <f>SUM(J239:J250)</f>
        <v>0</v>
      </c>
      <c r="L237" s="147" t="e">
        <f>SUM(L239:L250)</f>
        <v>#REF!</v>
      </c>
      <c r="M237" s="90">
        <f>K237*20%</f>
        <v>0</v>
      </c>
    </row>
    <row r="238" spans="4:17" ht="15" customHeight="1">
      <c r="E238" s="123"/>
      <c r="F238" s="124"/>
      <c r="G238" s="125"/>
      <c r="H238" s="126"/>
      <c r="I238" s="127"/>
      <c r="J238" s="128"/>
      <c r="K238" s="129"/>
      <c r="L238" s="146"/>
      <c r="M238" s="14"/>
    </row>
    <row r="239" spans="4:17" ht="20.25">
      <c r="E239" s="38" t="s">
        <v>64</v>
      </c>
      <c r="F239" s="80" t="s">
        <v>159</v>
      </c>
      <c r="G239" s="19"/>
      <c r="H239" s="12"/>
      <c r="I239" s="13"/>
      <c r="J239" s="35"/>
      <c r="K239" s="27"/>
      <c r="L239" s="145"/>
      <c r="M239" s="14"/>
    </row>
    <row r="240" spans="4:17" ht="15.75">
      <c r="E240" s="38" t="s">
        <v>524</v>
      </c>
      <c r="F240" s="11" t="s">
        <v>287</v>
      </c>
      <c r="G240" s="24">
        <v>5</v>
      </c>
      <c r="H240" s="12" t="s">
        <v>47</v>
      </c>
      <c r="I240" s="23">
        <v>0</v>
      </c>
      <c r="J240" s="25">
        <f t="shared" ref="J240:J250" si="28">I240*G240</f>
        <v>0</v>
      </c>
      <c r="K240" s="27"/>
      <c r="L240" s="139" t="e">
        <f>J240/#REF!</f>
        <v>#REF!</v>
      </c>
      <c r="M240" s="14"/>
    </row>
    <row r="241" spans="5:13" ht="30">
      <c r="E241" s="38" t="s">
        <v>525</v>
      </c>
      <c r="F241" s="11" t="s">
        <v>288</v>
      </c>
      <c r="G241" s="24">
        <v>7</v>
      </c>
      <c r="H241" s="12" t="s">
        <v>47</v>
      </c>
      <c r="I241" s="23">
        <v>0</v>
      </c>
      <c r="J241" s="25">
        <f t="shared" si="28"/>
        <v>0</v>
      </c>
      <c r="K241" s="27"/>
      <c r="L241" s="139" t="e">
        <f>J241/#REF!</f>
        <v>#REF!</v>
      </c>
      <c r="M241" s="14"/>
    </row>
    <row r="242" spans="5:13" ht="15.75">
      <c r="E242" s="38" t="s">
        <v>526</v>
      </c>
      <c r="F242" s="11" t="s">
        <v>289</v>
      </c>
      <c r="G242" s="24">
        <v>1</v>
      </c>
      <c r="H242" s="12" t="s">
        <v>47</v>
      </c>
      <c r="I242" s="23">
        <v>0</v>
      </c>
      <c r="J242" s="25">
        <f t="shared" si="28"/>
        <v>0</v>
      </c>
      <c r="K242" s="27"/>
      <c r="L242" s="139" t="e">
        <f>J242/#REF!</f>
        <v>#REF!</v>
      </c>
      <c r="M242" s="14"/>
    </row>
    <row r="243" spans="5:13" ht="15.75">
      <c r="E243" s="38" t="s">
        <v>527</v>
      </c>
      <c r="F243" s="11" t="s">
        <v>290</v>
      </c>
      <c r="G243" s="24">
        <v>1</v>
      </c>
      <c r="H243" s="12" t="s">
        <v>47</v>
      </c>
      <c r="I243" s="23">
        <v>0</v>
      </c>
      <c r="J243" s="25">
        <f t="shared" si="28"/>
        <v>0</v>
      </c>
      <c r="K243" s="27"/>
      <c r="L243" s="139" t="e">
        <f>J243/#REF!</f>
        <v>#REF!</v>
      </c>
      <c r="M243" s="14"/>
    </row>
    <row r="244" spans="5:13" ht="15.75">
      <c r="E244" s="38" t="s">
        <v>528</v>
      </c>
      <c r="F244" s="11" t="s">
        <v>291</v>
      </c>
      <c r="G244" s="24">
        <v>2</v>
      </c>
      <c r="H244" s="12" t="s">
        <v>47</v>
      </c>
      <c r="I244" s="23">
        <v>0</v>
      </c>
      <c r="J244" s="25">
        <f t="shared" si="28"/>
        <v>0</v>
      </c>
      <c r="K244" s="27"/>
      <c r="L244" s="139" t="e">
        <f>J244/#REF!</f>
        <v>#REF!</v>
      </c>
      <c r="M244" s="14"/>
    </row>
    <row r="245" spans="5:13" ht="15.75">
      <c r="E245" s="38" t="s">
        <v>529</v>
      </c>
      <c r="F245" s="11" t="s">
        <v>292</v>
      </c>
      <c r="G245" s="137">
        <v>1</v>
      </c>
      <c r="H245" s="12" t="s">
        <v>47</v>
      </c>
      <c r="I245" s="23">
        <v>0</v>
      </c>
      <c r="J245" s="25">
        <f t="shared" si="28"/>
        <v>0</v>
      </c>
      <c r="K245" s="27"/>
      <c r="L245" s="139" t="e">
        <f>J245/#REF!</f>
        <v>#REF!</v>
      </c>
      <c r="M245" s="14"/>
    </row>
    <row r="246" spans="5:13" ht="15.75">
      <c r="E246" s="38"/>
      <c r="F246" s="15"/>
      <c r="G246" s="24"/>
      <c r="H246" s="12"/>
      <c r="I246" s="23"/>
      <c r="K246" s="5"/>
      <c r="L246" s="139"/>
      <c r="M246" s="14"/>
    </row>
    <row r="247" spans="5:13" ht="15.75">
      <c r="E247" s="38" t="s">
        <v>65</v>
      </c>
      <c r="F247" s="80" t="s">
        <v>160</v>
      </c>
      <c r="G247" s="24"/>
      <c r="H247" s="12"/>
      <c r="I247" s="23"/>
      <c r="J247" s="35"/>
      <c r="K247" s="27"/>
      <c r="L247" s="139"/>
      <c r="M247" s="14"/>
    </row>
    <row r="248" spans="5:13" ht="15.75">
      <c r="E248" s="38" t="s">
        <v>480</v>
      </c>
      <c r="F248" s="11" t="s">
        <v>293</v>
      </c>
      <c r="G248" s="24">
        <v>1</v>
      </c>
      <c r="H248" s="12" t="s">
        <v>47</v>
      </c>
      <c r="I248" s="23">
        <v>0</v>
      </c>
      <c r="J248" s="25">
        <f t="shared" si="28"/>
        <v>0</v>
      </c>
      <c r="K248" s="27"/>
      <c r="L248" s="139" t="e">
        <f>J248/#REF!</f>
        <v>#REF!</v>
      </c>
      <c r="M248" s="14"/>
    </row>
    <row r="249" spans="5:13" ht="15.75">
      <c r="E249" s="38" t="s">
        <v>481</v>
      </c>
      <c r="F249" s="11" t="s">
        <v>294</v>
      </c>
      <c r="G249" s="24">
        <v>1</v>
      </c>
      <c r="H249" s="12" t="s">
        <v>47</v>
      </c>
      <c r="I249" s="23">
        <v>0</v>
      </c>
      <c r="J249" s="25">
        <f t="shared" si="28"/>
        <v>0</v>
      </c>
      <c r="K249" s="27"/>
      <c r="L249" s="139" t="e">
        <f>J249/#REF!</f>
        <v>#REF!</v>
      </c>
      <c r="M249" s="14"/>
    </row>
    <row r="250" spans="5:13" ht="30">
      <c r="E250" s="38" t="s">
        <v>482</v>
      </c>
      <c r="F250" s="11" t="s">
        <v>806</v>
      </c>
      <c r="G250" s="24">
        <v>1</v>
      </c>
      <c r="H250" s="12" t="s">
        <v>47</v>
      </c>
      <c r="I250" s="23">
        <v>0</v>
      </c>
      <c r="J250" s="25">
        <f t="shared" si="28"/>
        <v>0</v>
      </c>
      <c r="K250" s="27"/>
      <c r="L250" s="139" t="e">
        <f>J250/#REF!</f>
        <v>#REF!</v>
      </c>
      <c r="M250" s="14"/>
    </row>
    <row r="251" spans="5:13" ht="15" customHeight="1" thickBot="1">
      <c r="E251" s="120"/>
      <c r="F251" s="76"/>
      <c r="G251" s="130"/>
      <c r="H251" s="40"/>
      <c r="I251" s="131"/>
      <c r="J251" s="132"/>
      <c r="K251" s="133"/>
      <c r="L251" s="146"/>
      <c r="M251" s="14"/>
    </row>
    <row r="252" spans="5:13" ht="32.25" thickBot="1">
      <c r="E252" s="84">
        <v>17</v>
      </c>
      <c r="F252" s="83" t="s">
        <v>158</v>
      </c>
      <c r="G252" s="17"/>
      <c r="H252" s="18"/>
      <c r="I252" s="18"/>
      <c r="J252" s="18"/>
      <c r="K252" s="141">
        <f>SUM(J254:J269)</f>
        <v>0</v>
      </c>
      <c r="L252" s="147" t="e">
        <f>SUM(L254:L269)</f>
        <v>#REF!</v>
      </c>
      <c r="M252" s="90">
        <f>K252*20%</f>
        <v>0</v>
      </c>
    </row>
    <row r="253" spans="5:13" ht="15" customHeight="1">
      <c r="E253" s="6"/>
      <c r="F253" s="69"/>
      <c r="K253" s="5"/>
      <c r="L253" s="10"/>
      <c r="M253" s="14"/>
    </row>
    <row r="254" spans="5:13" ht="15" customHeight="1">
      <c r="E254" s="38" t="s">
        <v>66</v>
      </c>
      <c r="F254" s="80" t="s">
        <v>159</v>
      </c>
      <c r="G254" s="19"/>
      <c r="H254" s="12"/>
      <c r="I254" s="13"/>
      <c r="J254" s="35"/>
      <c r="K254" s="27"/>
      <c r="L254" s="145"/>
      <c r="M254" s="14"/>
    </row>
    <row r="255" spans="5:13" ht="15.75">
      <c r="E255" s="38" t="s">
        <v>483</v>
      </c>
      <c r="F255" s="11" t="s">
        <v>320</v>
      </c>
      <c r="G255" s="24">
        <v>1</v>
      </c>
      <c r="H255" s="12" t="s">
        <v>47</v>
      </c>
      <c r="I255" s="23">
        <v>0</v>
      </c>
      <c r="J255" s="25">
        <f>I255*G255</f>
        <v>0</v>
      </c>
      <c r="K255" s="27"/>
      <c r="L255" s="139" t="e">
        <f>J255/#REF!</f>
        <v>#REF!</v>
      </c>
      <c r="M255" s="14"/>
    </row>
    <row r="256" spans="5:13" ht="15.75">
      <c r="E256" s="38" t="s">
        <v>484</v>
      </c>
      <c r="F256" s="11" t="s">
        <v>321</v>
      </c>
      <c r="G256" s="24">
        <v>2</v>
      </c>
      <c r="H256" s="12" t="s">
        <v>47</v>
      </c>
      <c r="I256" s="23">
        <v>0</v>
      </c>
      <c r="J256" s="25">
        <f t="shared" ref="J256:J269" si="29">I256*G256</f>
        <v>0</v>
      </c>
      <c r="K256" s="27"/>
      <c r="L256" s="139" t="e">
        <f>J256/#REF!</f>
        <v>#REF!</v>
      </c>
      <c r="M256" s="14"/>
    </row>
    <row r="257" spans="5:13" ht="15.75">
      <c r="E257" s="38" t="s">
        <v>485</v>
      </c>
      <c r="F257" s="11" t="s">
        <v>322</v>
      </c>
      <c r="G257" s="24">
        <v>2</v>
      </c>
      <c r="H257" s="12" t="s">
        <v>47</v>
      </c>
      <c r="I257" s="23">
        <v>0</v>
      </c>
      <c r="J257" s="25">
        <f t="shared" si="29"/>
        <v>0</v>
      </c>
      <c r="K257" s="27"/>
      <c r="L257" s="139" t="e">
        <f>J257/#REF!</f>
        <v>#REF!</v>
      </c>
      <c r="M257" s="14"/>
    </row>
    <row r="258" spans="5:13" ht="15.75">
      <c r="E258" s="38" t="s">
        <v>486</v>
      </c>
      <c r="F258" s="11" t="s">
        <v>323</v>
      </c>
      <c r="G258" s="24">
        <v>3</v>
      </c>
      <c r="H258" s="12" t="s">
        <v>47</v>
      </c>
      <c r="I258" s="23">
        <v>0</v>
      </c>
      <c r="J258" s="25">
        <f t="shared" si="29"/>
        <v>0</v>
      </c>
      <c r="K258" s="27"/>
      <c r="L258" s="139" t="e">
        <f>J258/#REF!</f>
        <v>#REF!</v>
      </c>
      <c r="M258" s="14"/>
    </row>
    <row r="259" spans="5:13" ht="15.75">
      <c r="E259" s="38" t="s">
        <v>487</v>
      </c>
      <c r="F259" s="11" t="s">
        <v>324</v>
      </c>
      <c r="G259" s="24">
        <v>1</v>
      </c>
      <c r="H259" s="12" t="s">
        <v>47</v>
      </c>
      <c r="I259" s="23">
        <v>0</v>
      </c>
      <c r="J259" s="25">
        <f t="shared" si="29"/>
        <v>0</v>
      </c>
      <c r="K259" s="27"/>
      <c r="L259" s="139" t="e">
        <f>J259/#REF!</f>
        <v>#REF!</v>
      </c>
      <c r="M259" s="14"/>
    </row>
    <row r="260" spans="5:13" ht="15.75">
      <c r="E260" s="38"/>
      <c r="F260" s="15"/>
      <c r="G260" s="24"/>
      <c r="H260" s="12"/>
      <c r="I260" s="23"/>
      <c r="K260" s="5"/>
      <c r="L260" s="139"/>
      <c r="M260" s="14"/>
    </row>
    <row r="261" spans="5:13" ht="15" customHeight="1">
      <c r="E261" s="38" t="s">
        <v>110</v>
      </c>
      <c r="F261" s="80" t="s">
        <v>161</v>
      </c>
      <c r="G261" s="19"/>
      <c r="H261" s="12"/>
      <c r="I261" s="13"/>
      <c r="J261" s="35"/>
      <c r="K261" s="27"/>
      <c r="L261" s="139"/>
      <c r="M261" s="14"/>
    </row>
    <row r="262" spans="5:13" ht="15.75">
      <c r="E262" s="38" t="s">
        <v>488</v>
      </c>
      <c r="F262" s="11" t="s">
        <v>325</v>
      </c>
      <c r="G262" s="24">
        <v>1</v>
      </c>
      <c r="H262" s="12" t="s">
        <v>47</v>
      </c>
      <c r="I262" s="23">
        <v>0</v>
      </c>
      <c r="J262" s="25">
        <f t="shared" si="29"/>
        <v>0</v>
      </c>
      <c r="K262" s="27"/>
      <c r="L262" s="139" t="e">
        <f>J262/#REF!</f>
        <v>#REF!</v>
      </c>
      <c r="M262" s="14"/>
    </row>
    <row r="263" spans="5:13" ht="15.75">
      <c r="E263" s="38" t="s">
        <v>489</v>
      </c>
      <c r="F263" s="11" t="s">
        <v>326</v>
      </c>
      <c r="G263" s="24">
        <v>1</v>
      </c>
      <c r="H263" s="12" t="s">
        <v>47</v>
      </c>
      <c r="I263" s="23">
        <v>0</v>
      </c>
      <c r="J263" s="25">
        <f t="shared" si="29"/>
        <v>0</v>
      </c>
      <c r="K263" s="27"/>
      <c r="L263" s="139" t="e">
        <f>J263/#REF!</f>
        <v>#REF!</v>
      </c>
      <c r="M263" s="14"/>
    </row>
    <row r="264" spans="5:13" ht="15.75">
      <c r="E264" s="38" t="s">
        <v>490</v>
      </c>
      <c r="F264" s="11" t="s">
        <v>327</v>
      </c>
      <c r="G264" s="24">
        <v>2</v>
      </c>
      <c r="H264" s="12" t="s">
        <v>47</v>
      </c>
      <c r="I264" s="23">
        <v>0</v>
      </c>
      <c r="J264" s="25">
        <f t="shared" si="29"/>
        <v>0</v>
      </c>
      <c r="K264" s="27"/>
      <c r="L264" s="139" t="e">
        <f>J264/#REF!</f>
        <v>#REF!</v>
      </c>
      <c r="M264" s="14"/>
    </row>
    <row r="265" spans="5:13" ht="15.75">
      <c r="E265" s="38"/>
      <c r="F265" s="15"/>
      <c r="G265" s="24"/>
      <c r="H265" s="12"/>
      <c r="I265" s="23"/>
      <c r="K265" s="5"/>
      <c r="L265" s="139"/>
      <c r="M265" s="14"/>
    </row>
    <row r="266" spans="5:13" ht="15" customHeight="1">
      <c r="E266" s="38" t="s">
        <v>472</v>
      </c>
      <c r="F266" s="80" t="s">
        <v>162</v>
      </c>
      <c r="G266" s="19"/>
      <c r="H266" s="12"/>
      <c r="I266" s="13"/>
      <c r="J266" s="35"/>
      <c r="K266" s="27"/>
      <c r="L266" s="139"/>
      <c r="M266" s="14"/>
    </row>
    <row r="267" spans="5:13" ht="15.75">
      <c r="E267" s="38" t="s">
        <v>491</v>
      </c>
      <c r="F267" s="11" t="s">
        <v>329</v>
      </c>
      <c r="G267" s="24">
        <v>1</v>
      </c>
      <c r="H267" s="12" t="s">
        <v>47</v>
      </c>
      <c r="I267" s="23">
        <v>0</v>
      </c>
      <c r="J267" s="25">
        <f t="shared" ref="J267:J268" si="30">I267*G267</f>
        <v>0</v>
      </c>
      <c r="K267" s="27"/>
      <c r="L267" s="139" t="e">
        <f>J267/#REF!</f>
        <v>#REF!</v>
      </c>
      <c r="M267" s="14"/>
    </row>
    <row r="268" spans="5:13" ht="15.75">
      <c r="E268" s="38" t="s">
        <v>492</v>
      </c>
      <c r="F268" s="11" t="s">
        <v>328</v>
      </c>
      <c r="G268" s="24">
        <v>1</v>
      </c>
      <c r="H268" s="12" t="s">
        <v>47</v>
      </c>
      <c r="I268" s="23">
        <v>0</v>
      </c>
      <c r="J268" s="25">
        <f t="shared" si="30"/>
        <v>0</v>
      </c>
      <c r="K268" s="27"/>
      <c r="L268" s="139" t="e">
        <f>J268/#REF!</f>
        <v>#REF!</v>
      </c>
      <c r="M268" s="14"/>
    </row>
    <row r="269" spans="5:13" ht="15.75">
      <c r="E269" s="38" t="s">
        <v>493</v>
      </c>
      <c r="F269" s="11" t="s">
        <v>330</v>
      </c>
      <c r="G269" s="24">
        <v>1</v>
      </c>
      <c r="H269" s="12" t="s">
        <v>47</v>
      </c>
      <c r="I269" s="23">
        <v>0</v>
      </c>
      <c r="J269" s="25">
        <f t="shared" si="29"/>
        <v>0</v>
      </c>
      <c r="K269" s="27"/>
      <c r="L269" s="139" t="e">
        <f>J269/#REF!</f>
        <v>#REF!</v>
      </c>
      <c r="M269" s="14"/>
    </row>
    <row r="270" spans="5:13" ht="15" customHeight="1" thickBot="1">
      <c r="E270" s="38"/>
      <c r="F270" s="15"/>
      <c r="G270" s="19"/>
      <c r="H270" s="12"/>
      <c r="I270" s="13"/>
      <c r="J270" s="28"/>
      <c r="K270" s="71"/>
      <c r="L270" s="146"/>
      <c r="M270" s="14"/>
    </row>
    <row r="271" spans="5:13" ht="21" thickBot="1">
      <c r="E271" s="84">
        <v>18</v>
      </c>
      <c r="F271" s="83" t="s">
        <v>181</v>
      </c>
      <c r="G271" s="17"/>
      <c r="H271" s="18"/>
      <c r="I271" s="18"/>
      <c r="J271" s="18"/>
      <c r="K271" s="141">
        <f>SUM(J273:J281)</f>
        <v>0</v>
      </c>
      <c r="L271" s="147" t="e">
        <f>SUM(L273:L281)</f>
        <v>#REF!</v>
      </c>
      <c r="M271" s="90">
        <f>K271*20%</f>
        <v>0</v>
      </c>
    </row>
    <row r="272" spans="5:13">
      <c r="E272" s="37"/>
      <c r="F272" s="67"/>
      <c r="G272" s="20"/>
      <c r="H272" s="20"/>
      <c r="I272" s="20"/>
      <c r="J272" s="20"/>
      <c r="K272" s="67"/>
      <c r="L272" s="144"/>
      <c r="M272" s="14"/>
    </row>
    <row r="273" spans="5:13" ht="15.75">
      <c r="E273" s="38" t="s">
        <v>67</v>
      </c>
      <c r="F273" s="66" t="s">
        <v>416</v>
      </c>
      <c r="G273" s="24">
        <v>1</v>
      </c>
      <c r="H273" s="12" t="s">
        <v>47</v>
      </c>
      <c r="I273" s="23">
        <v>0</v>
      </c>
      <c r="J273" s="25">
        <f>I273*G273</f>
        <v>0</v>
      </c>
      <c r="K273" s="27"/>
      <c r="L273" s="139" t="e">
        <f>J273/#REF!</f>
        <v>#REF!</v>
      </c>
      <c r="M273" s="14"/>
    </row>
    <row r="274" spans="5:13" ht="15.75">
      <c r="E274" s="38" t="s">
        <v>68</v>
      </c>
      <c r="F274" s="66" t="s">
        <v>415</v>
      </c>
      <c r="G274" s="24">
        <v>1</v>
      </c>
      <c r="H274" s="12" t="s">
        <v>47</v>
      </c>
      <c r="I274" s="23">
        <v>0</v>
      </c>
      <c r="J274" s="25">
        <f t="shared" ref="J274:J276" si="31">I274*G274</f>
        <v>0</v>
      </c>
      <c r="K274" s="27"/>
      <c r="L274" s="139" t="e">
        <f>J274/#REF!</f>
        <v>#REF!</v>
      </c>
      <c r="M274" s="14"/>
    </row>
    <row r="275" spans="5:13" ht="15.75">
      <c r="E275" s="38" t="s">
        <v>473</v>
      </c>
      <c r="F275" s="66" t="s">
        <v>417</v>
      </c>
      <c r="G275" s="24">
        <v>1</v>
      </c>
      <c r="H275" s="12" t="s">
        <v>47</v>
      </c>
      <c r="I275" s="23">
        <v>0</v>
      </c>
      <c r="J275" s="25">
        <f t="shared" si="31"/>
        <v>0</v>
      </c>
      <c r="K275" s="27"/>
      <c r="L275" s="139" t="e">
        <f>J275/#REF!</f>
        <v>#REF!</v>
      </c>
      <c r="M275" s="14"/>
    </row>
    <row r="276" spans="5:13" ht="15.75">
      <c r="E276" s="38" t="s">
        <v>494</v>
      </c>
      <c r="F276" s="66" t="s">
        <v>418</v>
      </c>
      <c r="G276" s="24">
        <v>1</v>
      </c>
      <c r="H276" s="12" t="s">
        <v>47</v>
      </c>
      <c r="I276" s="23">
        <v>0</v>
      </c>
      <c r="J276" s="25">
        <f t="shared" si="31"/>
        <v>0</v>
      </c>
      <c r="K276" s="27"/>
      <c r="L276" s="139" t="e">
        <f>J276/#REF!</f>
        <v>#REF!</v>
      </c>
      <c r="M276" s="14"/>
    </row>
    <row r="277" spans="5:13" ht="15.75">
      <c r="E277" s="38" t="s">
        <v>495</v>
      </c>
      <c r="F277" s="66" t="s">
        <v>420</v>
      </c>
      <c r="G277" s="24">
        <v>2</v>
      </c>
      <c r="H277" s="12" t="s">
        <v>47</v>
      </c>
      <c r="I277" s="23">
        <v>0</v>
      </c>
      <c r="J277" s="25">
        <f t="shared" ref="J277:J279" si="32">I277*G277</f>
        <v>0</v>
      </c>
      <c r="K277" s="27"/>
      <c r="L277" s="139" t="e">
        <f>J277/#REF!</f>
        <v>#REF!</v>
      </c>
      <c r="M277" s="14"/>
    </row>
    <row r="278" spans="5:13" ht="15.75">
      <c r="E278" s="38" t="s">
        <v>496</v>
      </c>
      <c r="F278" s="66" t="s">
        <v>421</v>
      </c>
      <c r="G278" s="24">
        <v>2</v>
      </c>
      <c r="H278" s="12" t="s">
        <v>47</v>
      </c>
      <c r="I278" s="23">
        <v>0</v>
      </c>
      <c r="J278" s="25">
        <f t="shared" si="32"/>
        <v>0</v>
      </c>
      <c r="K278" s="27"/>
      <c r="L278" s="139" t="e">
        <f>J278/#REF!</f>
        <v>#REF!</v>
      </c>
      <c r="M278" s="14"/>
    </row>
    <row r="279" spans="5:13" ht="15.75">
      <c r="E279" s="38" t="s">
        <v>497</v>
      </c>
      <c r="F279" s="66" t="s">
        <v>419</v>
      </c>
      <c r="G279" s="24">
        <v>1</v>
      </c>
      <c r="H279" s="12" t="s">
        <v>47</v>
      </c>
      <c r="I279" s="23">
        <v>0</v>
      </c>
      <c r="J279" s="25">
        <f t="shared" si="32"/>
        <v>0</v>
      </c>
      <c r="K279" s="27"/>
      <c r="L279" s="139" t="e">
        <f>J279/#REF!</f>
        <v>#REF!</v>
      </c>
      <c r="M279" s="14"/>
    </row>
    <row r="280" spans="5:13" ht="15.75">
      <c r="E280" s="38" t="s">
        <v>498</v>
      </c>
      <c r="F280" s="66" t="s">
        <v>422</v>
      </c>
      <c r="G280" s="24">
        <v>1</v>
      </c>
      <c r="H280" s="12" t="s">
        <v>47</v>
      </c>
      <c r="I280" s="23">
        <v>0</v>
      </c>
      <c r="J280" s="25">
        <f t="shared" ref="J280:J281" si="33">I280*G280</f>
        <v>0</v>
      </c>
      <c r="K280" s="27"/>
      <c r="L280" s="139" t="e">
        <f>J280/#REF!</f>
        <v>#REF!</v>
      </c>
      <c r="M280" s="14"/>
    </row>
    <row r="281" spans="5:13" ht="30">
      <c r="E281" s="38" t="s">
        <v>499</v>
      </c>
      <c r="F281" s="66" t="s">
        <v>423</v>
      </c>
      <c r="G281" s="24">
        <v>5</v>
      </c>
      <c r="H281" s="12" t="s">
        <v>47</v>
      </c>
      <c r="I281" s="23">
        <v>0</v>
      </c>
      <c r="J281" s="25">
        <f t="shared" si="33"/>
        <v>0</v>
      </c>
      <c r="K281" s="27"/>
      <c r="L281" s="139" t="e">
        <f>J281/#REF!</f>
        <v>#REF!</v>
      </c>
      <c r="M281" s="14"/>
    </row>
    <row r="282" spans="5:13" ht="15.75" thickBot="1">
      <c r="E282" s="7"/>
      <c r="F282" s="43"/>
      <c r="K282" s="5"/>
      <c r="L282" s="10"/>
      <c r="M282" s="14"/>
    </row>
    <row r="283" spans="5:13" ht="21" thickBot="1">
      <c r="E283" s="84">
        <v>19</v>
      </c>
      <c r="F283" s="83" t="s">
        <v>182</v>
      </c>
      <c r="G283" s="17"/>
      <c r="H283" s="18"/>
      <c r="I283" s="18"/>
      <c r="J283" s="18"/>
      <c r="K283" s="141">
        <f>SUM(J285:J290)</f>
        <v>0</v>
      </c>
      <c r="L283" s="147" t="e">
        <f>SUM(L285:L290)</f>
        <v>#REF!</v>
      </c>
      <c r="M283" s="90">
        <f>K283*20%</f>
        <v>0</v>
      </c>
    </row>
    <row r="284" spans="5:13" ht="15" customHeight="1">
      <c r="E284" s="6"/>
      <c r="F284" s="69"/>
      <c r="K284" s="5"/>
      <c r="L284" s="10"/>
      <c r="M284" s="14"/>
    </row>
    <row r="285" spans="5:13" ht="15.75">
      <c r="E285" s="38" t="s">
        <v>69</v>
      </c>
      <c r="F285" s="11" t="s">
        <v>331</v>
      </c>
      <c r="G285" s="24">
        <v>2</v>
      </c>
      <c r="H285" s="12" t="s">
        <v>47</v>
      </c>
      <c r="I285" s="23">
        <v>0</v>
      </c>
      <c r="J285" s="25">
        <f>I285*G285</f>
        <v>0</v>
      </c>
      <c r="K285" s="27"/>
      <c r="L285" s="139" t="e">
        <f>J285/#REF!</f>
        <v>#REF!</v>
      </c>
      <c r="M285" s="14"/>
    </row>
    <row r="286" spans="5:13" ht="15.75">
      <c r="E286" s="38" t="s">
        <v>70</v>
      </c>
      <c r="F286" s="11" t="s">
        <v>332</v>
      </c>
      <c r="G286" s="24">
        <v>5</v>
      </c>
      <c r="H286" s="12" t="s">
        <v>47</v>
      </c>
      <c r="I286" s="23">
        <v>0</v>
      </c>
      <c r="J286" s="25">
        <f t="shared" ref="J286:J290" si="34">I286*G286</f>
        <v>0</v>
      </c>
      <c r="K286" s="27"/>
      <c r="L286" s="139" t="e">
        <f>J286/#REF!</f>
        <v>#REF!</v>
      </c>
      <c r="M286" s="14"/>
    </row>
    <row r="287" spans="5:13" ht="15.75">
      <c r="E287" s="38" t="s">
        <v>71</v>
      </c>
      <c r="F287" s="11" t="s">
        <v>333</v>
      </c>
      <c r="G287" s="24">
        <v>1</v>
      </c>
      <c r="H287" s="12" t="s">
        <v>47</v>
      </c>
      <c r="I287" s="23">
        <v>0</v>
      </c>
      <c r="J287" s="25">
        <f t="shared" si="34"/>
        <v>0</v>
      </c>
      <c r="K287" s="27"/>
      <c r="L287" s="139" t="e">
        <f>J287/#REF!</f>
        <v>#REF!</v>
      </c>
      <c r="M287" s="14"/>
    </row>
    <row r="288" spans="5:13" ht="15.75">
      <c r="E288" s="38" t="s">
        <v>72</v>
      </c>
      <c r="F288" s="11" t="s">
        <v>334</v>
      </c>
      <c r="G288" s="24">
        <v>1</v>
      </c>
      <c r="H288" s="12" t="s">
        <v>47</v>
      </c>
      <c r="I288" s="23">
        <v>0</v>
      </c>
      <c r="J288" s="25">
        <f t="shared" si="34"/>
        <v>0</v>
      </c>
      <c r="K288" s="27"/>
      <c r="L288" s="139" t="e">
        <f>J288/#REF!</f>
        <v>#REF!</v>
      </c>
      <c r="M288" s="14"/>
    </row>
    <row r="289" spans="5:13" ht="15.75">
      <c r="E289" s="38" t="s">
        <v>73</v>
      </c>
      <c r="F289" s="11" t="s">
        <v>335</v>
      </c>
      <c r="G289" s="24">
        <v>1</v>
      </c>
      <c r="H289" s="12" t="s">
        <v>47</v>
      </c>
      <c r="I289" s="23">
        <v>0</v>
      </c>
      <c r="J289" s="25">
        <f t="shared" ref="J289" si="35">I289*G289</f>
        <v>0</v>
      </c>
      <c r="K289" s="27"/>
      <c r="L289" s="139" t="e">
        <f>J289/#REF!</f>
        <v>#REF!</v>
      </c>
      <c r="M289" s="14"/>
    </row>
    <row r="290" spans="5:13" ht="45">
      <c r="E290" s="38" t="s">
        <v>764</v>
      </c>
      <c r="F290" s="11" t="s">
        <v>765</v>
      </c>
      <c r="G290" s="24">
        <v>1</v>
      </c>
      <c r="H290" s="12" t="s">
        <v>47</v>
      </c>
      <c r="I290" s="23">
        <v>0</v>
      </c>
      <c r="J290" s="25">
        <f t="shared" si="34"/>
        <v>0</v>
      </c>
      <c r="K290" s="27"/>
      <c r="L290" s="139" t="e">
        <f>J290/#REF!</f>
        <v>#REF!</v>
      </c>
      <c r="M290" s="14"/>
    </row>
    <row r="291" spans="5:13" ht="15" customHeight="1" thickBot="1">
      <c r="E291" s="38"/>
      <c r="F291" s="15"/>
      <c r="G291" s="24"/>
      <c r="H291" s="12"/>
      <c r="I291" s="23"/>
      <c r="K291" s="5"/>
      <c r="L291" s="10"/>
      <c r="M291" s="14"/>
    </row>
    <row r="292" spans="5:13" ht="21" thickBot="1">
      <c r="E292" s="84">
        <v>20</v>
      </c>
      <c r="F292" s="83" t="s">
        <v>184</v>
      </c>
      <c r="G292" s="17"/>
      <c r="H292" s="18"/>
      <c r="I292" s="18"/>
      <c r="J292" s="18"/>
      <c r="K292" s="141">
        <f>SUM(J294:J295)</f>
        <v>0</v>
      </c>
      <c r="L292" s="147" t="e">
        <f>SUM(L294:L295)</f>
        <v>#REF!</v>
      </c>
      <c r="M292" s="90">
        <f>K292*20%</f>
        <v>0</v>
      </c>
    </row>
    <row r="293" spans="5:13">
      <c r="E293" s="6"/>
      <c r="F293" s="69"/>
      <c r="K293" s="5"/>
      <c r="L293" s="10"/>
      <c r="M293" s="14"/>
    </row>
    <row r="294" spans="5:13" ht="30">
      <c r="E294" s="38" t="s">
        <v>74</v>
      </c>
      <c r="F294" s="11" t="s">
        <v>316</v>
      </c>
      <c r="G294" s="24">
        <v>1</v>
      </c>
      <c r="H294" s="12" t="s">
        <v>44</v>
      </c>
      <c r="I294" s="23">
        <v>0</v>
      </c>
      <c r="J294" s="25">
        <f>I294*G294</f>
        <v>0</v>
      </c>
      <c r="K294" s="27"/>
      <c r="L294" s="139" t="e">
        <f>J294/#REF!</f>
        <v>#REF!</v>
      </c>
      <c r="M294" s="14"/>
    </row>
    <row r="295" spans="5:13" ht="45">
      <c r="E295" s="38" t="s">
        <v>112</v>
      </c>
      <c r="F295" s="11" t="s">
        <v>317</v>
      </c>
      <c r="G295" s="24">
        <v>1</v>
      </c>
      <c r="H295" s="12" t="s">
        <v>44</v>
      </c>
      <c r="I295" s="23">
        <v>0</v>
      </c>
      <c r="J295" s="25">
        <f>I295*G295</f>
        <v>0</v>
      </c>
      <c r="K295" s="27"/>
      <c r="L295" s="139" t="e">
        <f>J295/#REF!</f>
        <v>#REF!</v>
      </c>
      <c r="M295" s="14"/>
    </row>
    <row r="296" spans="5:13" ht="15.75" thickBot="1">
      <c r="E296" s="7"/>
      <c r="F296" s="43"/>
      <c r="K296" s="5"/>
      <c r="L296" s="10"/>
      <c r="M296" s="14"/>
    </row>
    <row r="297" spans="5:13" ht="21" thickBot="1">
      <c r="E297" s="84">
        <v>21</v>
      </c>
      <c r="F297" s="83" t="s">
        <v>185</v>
      </c>
      <c r="G297" s="17"/>
      <c r="H297" s="18"/>
      <c r="I297" s="18"/>
      <c r="J297" s="18"/>
      <c r="K297" s="141">
        <f>SUM(J299:J300)</f>
        <v>0</v>
      </c>
      <c r="L297" s="147" t="e">
        <f>SUM(L299:L300)</f>
        <v>#REF!</v>
      </c>
      <c r="M297" s="90">
        <f>K297*20%</f>
        <v>0</v>
      </c>
    </row>
    <row r="298" spans="5:13">
      <c r="E298" s="6"/>
      <c r="F298" s="69"/>
      <c r="K298" s="5"/>
      <c r="L298" s="10"/>
      <c r="M298" s="14"/>
    </row>
    <row r="299" spans="5:13" ht="15.75">
      <c r="E299" s="38" t="s">
        <v>75</v>
      </c>
      <c r="F299" s="11" t="s">
        <v>318</v>
      </c>
      <c r="G299" s="24">
        <v>1</v>
      </c>
      <c r="H299" s="12" t="s">
        <v>47</v>
      </c>
      <c r="I299" s="23">
        <v>0</v>
      </c>
      <c r="J299" s="25">
        <f>I299*G299</f>
        <v>0</v>
      </c>
      <c r="K299" s="27"/>
      <c r="L299" s="139" t="e">
        <f>J299/#REF!</f>
        <v>#REF!</v>
      </c>
      <c r="M299" s="14"/>
    </row>
    <row r="300" spans="5:13" ht="15.75">
      <c r="E300" s="38" t="s">
        <v>76</v>
      </c>
      <c r="F300" s="11" t="s">
        <v>319</v>
      </c>
      <c r="G300" s="24">
        <v>1</v>
      </c>
      <c r="H300" s="12" t="s">
        <v>47</v>
      </c>
      <c r="I300" s="23">
        <v>0</v>
      </c>
      <c r="J300" s="25">
        <f>I300*G300</f>
        <v>0</v>
      </c>
      <c r="K300" s="27"/>
      <c r="L300" s="139" t="e">
        <f>J300/#REF!</f>
        <v>#REF!</v>
      </c>
      <c r="M300" s="14"/>
    </row>
    <row r="301" spans="5:13" ht="16.5" thickBot="1">
      <c r="E301" s="38"/>
      <c r="F301" s="11"/>
      <c r="G301" s="24"/>
      <c r="H301" s="12"/>
      <c r="I301" s="23"/>
      <c r="J301" s="25"/>
      <c r="K301" s="27"/>
      <c r="L301" s="139"/>
      <c r="M301" s="14"/>
    </row>
    <row r="302" spans="5:13" ht="20.65" customHeight="1" thickBot="1">
      <c r="E302" s="84">
        <v>22</v>
      </c>
      <c r="F302" s="83" t="s">
        <v>88</v>
      </c>
      <c r="G302" s="17"/>
      <c r="H302" s="18"/>
      <c r="I302" s="18"/>
      <c r="J302" s="18"/>
      <c r="K302" s="141">
        <f>SUM(J304:J306)</f>
        <v>0</v>
      </c>
      <c r="L302" s="147" t="e">
        <f>SUM(L304:L306)</f>
        <v>#REF!</v>
      </c>
      <c r="M302" s="90">
        <f>K302*20%</f>
        <v>0</v>
      </c>
    </row>
    <row r="303" spans="5:13" ht="15.75">
      <c r="E303" s="38"/>
      <c r="F303" s="11"/>
      <c r="G303" s="24"/>
      <c r="H303" s="12"/>
      <c r="I303" s="23"/>
      <c r="J303" s="26"/>
      <c r="K303" s="27"/>
      <c r="L303" s="146"/>
      <c r="M303" s="14"/>
    </row>
    <row r="304" spans="5:13" ht="15.75">
      <c r="E304" s="38" t="s">
        <v>206</v>
      </c>
      <c r="F304" s="11" t="s">
        <v>202</v>
      </c>
      <c r="G304" s="24">
        <f>11+224+7+11+5+9+8+12+12+9+10+7+5+5+13+10+1+26+3+5+5+3+10+44+88</f>
        <v>543</v>
      </c>
      <c r="H304" s="12" t="s">
        <v>43</v>
      </c>
      <c r="I304" s="23">
        <v>0</v>
      </c>
      <c r="J304" s="25">
        <f>I304*G304</f>
        <v>0</v>
      </c>
      <c r="K304" s="27"/>
      <c r="L304" s="139" t="e">
        <f>J304/#REF!</f>
        <v>#REF!</v>
      </c>
      <c r="M304" s="14"/>
    </row>
    <row r="305" spans="5:13" ht="15.75">
      <c r="E305" s="38" t="s">
        <v>207</v>
      </c>
      <c r="F305" s="11" t="s">
        <v>281</v>
      </c>
      <c r="G305" s="24">
        <f>11+15+3+9+3+3+5+3+14+8</f>
        <v>74</v>
      </c>
      <c r="H305" s="12" t="s">
        <v>43</v>
      </c>
      <c r="I305" s="23">
        <v>0</v>
      </c>
      <c r="J305" s="25">
        <f t="shared" ref="J305:J306" si="36">I305*G305</f>
        <v>0</v>
      </c>
      <c r="K305" s="27"/>
      <c r="L305" s="139" t="e">
        <f>J305/#REF!</f>
        <v>#REF!</v>
      </c>
      <c r="M305" s="14"/>
    </row>
    <row r="306" spans="5:13" ht="15.75">
      <c r="E306" s="38" t="s">
        <v>208</v>
      </c>
      <c r="F306" s="11" t="s">
        <v>435</v>
      </c>
      <c r="G306" s="24">
        <f>23+5</f>
        <v>28</v>
      </c>
      <c r="H306" s="12" t="s">
        <v>43</v>
      </c>
      <c r="I306" s="23">
        <v>0</v>
      </c>
      <c r="J306" s="25">
        <f t="shared" si="36"/>
        <v>0</v>
      </c>
      <c r="K306" s="27"/>
      <c r="L306" s="139" t="e">
        <f>J306/#REF!</f>
        <v>#REF!</v>
      </c>
      <c r="M306" s="14"/>
    </row>
    <row r="307" spans="5:13" ht="16.5" thickBot="1">
      <c r="E307" s="38"/>
      <c r="F307" s="11"/>
      <c r="G307" s="24"/>
      <c r="H307" s="12"/>
      <c r="I307" s="23"/>
      <c r="J307" s="25"/>
      <c r="K307" s="27"/>
      <c r="L307" s="139"/>
      <c r="M307" s="14"/>
    </row>
    <row r="308" spans="5:13" ht="20.65" customHeight="1" thickBot="1">
      <c r="E308" s="84">
        <v>23</v>
      </c>
      <c r="F308" s="83" t="s">
        <v>503</v>
      </c>
      <c r="G308" s="17"/>
      <c r="H308" s="18"/>
      <c r="I308" s="18"/>
      <c r="J308" s="18"/>
      <c r="K308" s="141">
        <f>SUM(J310:J331)</f>
        <v>0</v>
      </c>
      <c r="L308" s="147" t="e">
        <f>SUM(L310:L331)</f>
        <v>#REF!</v>
      </c>
      <c r="M308" s="90">
        <f>K308*20%</f>
        <v>0</v>
      </c>
    </row>
    <row r="309" spans="5:13">
      <c r="E309" s="6"/>
      <c r="F309" s="69"/>
      <c r="K309" s="5"/>
      <c r="L309" s="10"/>
      <c r="M309" s="14"/>
    </row>
    <row r="310" spans="5:13" ht="15.75">
      <c r="E310" s="38" t="s">
        <v>262</v>
      </c>
      <c r="F310" s="80" t="s">
        <v>196</v>
      </c>
      <c r="G310" s="24"/>
      <c r="H310" s="12"/>
      <c r="I310" s="23"/>
      <c r="J310" s="35"/>
      <c r="K310" s="27"/>
      <c r="L310" s="145"/>
      <c r="M310" s="14"/>
    </row>
    <row r="311" spans="5:13" ht="15.75">
      <c r="E311" s="38" t="s">
        <v>502</v>
      </c>
      <c r="F311" s="68" t="s">
        <v>190</v>
      </c>
      <c r="G311" s="24"/>
      <c r="H311" s="12"/>
      <c r="I311" s="23"/>
      <c r="J311" s="35"/>
      <c r="K311" s="27"/>
      <c r="L311" s="145"/>
      <c r="M311" s="14"/>
    </row>
    <row r="312" spans="5:13" ht="30">
      <c r="E312" s="38" t="s">
        <v>504</v>
      </c>
      <c r="F312" s="11" t="s">
        <v>192</v>
      </c>
      <c r="G312" s="24">
        <v>50</v>
      </c>
      <c r="H312" s="12" t="s">
        <v>43</v>
      </c>
      <c r="I312" s="23">
        <v>0</v>
      </c>
      <c r="J312" s="25">
        <f>I312*G312</f>
        <v>0</v>
      </c>
      <c r="K312" s="27"/>
      <c r="L312" s="139" t="e">
        <f>J312/#REF!</f>
        <v>#REF!</v>
      </c>
      <c r="M312" s="14"/>
    </row>
    <row r="313" spans="5:13" ht="45">
      <c r="E313" s="38" t="s">
        <v>505</v>
      </c>
      <c r="F313" s="11" t="s">
        <v>518</v>
      </c>
      <c r="G313" s="24">
        <v>166</v>
      </c>
      <c r="H313" s="12" t="s">
        <v>43</v>
      </c>
      <c r="I313" s="23">
        <v>0</v>
      </c>
      <c r="J313" s="25">
        <f>I313*G313</f>
        <v>0</v>
      </c>
      <c r="K313" s="27"/>
      <c r="L313" s="139" t="e">
        <f>J313/#REF!</f>
        <v>#REF!</v>
      </c>
      <c r="M313" s="14"/>
    </row>
    <row r="314" spans="5:13" ht="15.75">
      <c r="E314" s="38"/>
      <c r="F314" s="11"/>
      <c r="G314" s="24"/>
      <c r="H314" s="12"/>
      <c r="I314" s="23"/>
      <c r="J314" s="26"/>
      <c r="K314" s="27"/>
      <c r="L314" s="146"/>
      <c r="M314" s="14"/>
    </row>
    <row r="315" spans="5:13" ht="15.75">
      <c r="E315" s="38" t="s">
        <v>263</v>
      </c>
      <c r="F315" s="68" t="s">
        <v>101</v>
      </c>
      <c r="G315" s="24"/>
      <c r="H315" s="12"/>
      <c r="I315" s="23"/>
      <c r="J315" s="35"/>
      <c r="K315" s="27"/>
      <c r="L315" s="145"/>
      <c r="M315" s="14"/>
    </row>
    <row r="316" spans="5:13" ht="30">
      <c r="E316" s="38" t="s">
        <v>506</v>
      </c>
      <c r="F316" s="11" t="s">
        <v>189</v>
      </c>
      <c r="G316" s="24">
        <f>131/2</f>
        <v>65.5</v>
      </c>
      <c r="H316" s="12" t="s">
        <v>43</v>
      </c>
      <c r="I316" s="23">
        <v>0</v>
      </c>
      <c r="J316" s="25">
        <f>I316*G316</f>
        <v>0</v>
      </c>
      <c r="K316" s="27"/>
      <c r="L316" s="139" t="e">
        <f>J316/#REF!</f>
        <v>#REF!</v>
      </c>
      <c r="M316" s="14"/>
    </row>
    <row r="317" spans="5:13" ht="30">
      <c r="E317" s="38" t="s">
        <v>507</v>
      </c>
      <c r="F317" s="11" t="s">
        <v>517</v>
      </c>
      <c r="G317" s="24">
        <v>1</v>
      </c>
      <c r="H317" s="12" t="s">
        <v>44</v>
      </c>
      <c r="I317" s="23">
        <v>0</v>
      </c>
      <c r="J317" s="25">
        <f t="shared" ref="J317" si="37">I317*G317</f>
        <v>0</v>
      </c>
      <c r="K317" s="27"/>
      <c r="L317" s="139" t="e">
        <f>J317/#REF!</f>
        <v>#REF!</v>
      </c>
      <c r="M317" s="14"/>
    </row>
    <row r="318" spans="5:13" ht="30">
      <c r="E318" s="38" t="s">
        <v>508</v>
      </c>
      <c r="F318" s="11" t="s">
        <v>516</v>
      </c>
      <c r="G318" s="24">
        <v>1</v>
      </c>
      <c r="H318" s="12" t="s">
        <v>44</v>
      </c>
      <c r="I318" s="23">
        <v>0</v>
      </c>
      <c r="J318" s="25">
        <f t="shared" ref="J318" si="38">I318*G318</f>
        <v>0</v>
      </c>
      <c r="K318" s="27"/>
      <c r="L318" s="139" t="e">
        <f>J318/#REF!</f>
        <v>#REF!</v>
      </c>
      <c r="M318" s="14"/>
    </row>
    <row r="319" spans="5:13" ht="15.75">
      <c r="E319" s="38"/>
      <c r="F319" s="11"/>
      <c r="G319" s="24"/>
      <c r="H319" s="12"/>
      <c r="I319" s="23"/>
      <c r="J319" s="26"/>
      <c r="K319" s="27"/>
      <c r="L319" s="139"/>
      <c r="M319" s="14"/>
    </row>
    <row r="320" spans="5:13" ht="15.75">
      <c r="E320" s="38" t="s">
        <v>264</v>
      </c>
      <c r="F320" s="80" t="s">
        <v>201</v>
      </c>
      <c r="G320" s="24"/>
      <c r="H320" s="12"/>
      <c r="I320" s="23"/>
      <c r="J320" s="35"/>
      <c r="K320" s="27"/>
      <c r="L320" s="139"/>
      <c r="M320" s="14"/>
    </row>
    <row r="321" spans="5:13" ht="15.75">
      <c r="E321" s="38" t="s">
        <v>509</v>
      </c>
      <c r="F321" s="11" t="s">
        <v>200</v>
      </c>
      <c r="G321" s="24">
        <f>411+44+88</f>
        <v>543</v>
      </c>
      <c r="H321" s="12" t="s">
        <v>43</v>
      </c>
      <c r="I321" s="23">
        <v>0</v>
      </c>
      <c r="J321" s="25">
        <f>I321*G321</f>
        <v>0</v>
      </c>
      <c r="K321" s="27"/>
      <c r="L321" s="139"/>
      <c r="M321" s="14"/>
    </row>
    <row r="322" spans="5:13" ht="15.75">
      <c r="E322" s="38"/>
      <c r="F322" s="11"/>
      <c r="G322" s="24"/>
      <c r="H322" s="12"/>
      <c r="I322" s="23"/>
      <c r="J322" s="26"/>
      <c r="K322" s="27"/>
      <c r="L322" s="139" t="e">
        <f>J322/#REF!</f>
        <v>#REF!</v>
      </c>
      <c r="M322" s="14"/>
    </row>
    <row r="323" spans="5:13" ht="15.75">
      <c r="E323" s="38" t="s">
        <v>265</v>
      </c>
      <c r="F323" s="80" t="s">
        <v>187</v>
      </c>
      <c r="G323" s="24"/>
      <c r="H323" s="12"/>
      <c r="I323" s="23"/>
      <c r="J323" s="35"/>
      <c r="K323" s="27"/>
      <c r="L323" s="145"/>
      <c r="M323" s="14"/>
    </row>
    <row r="324" spans="5:13" ht="15.75">
      <c r="E324" s="38" t="s">
        <v>510</v>
      </c>
      <c r="F324" s="11" t="s">
        <v>193</v>
      </c>
      <c r="G324" s="24">
        <v>1</v>
      </c>
      <c r="H324" s="12" t="s">
        <v>44</v>
      </c>
      <c r="I324" s="23">
        <v>0</v>
      </c>
      <c r="J324" s="25">
        <f t="shared" ref="J324:J326" si="39">I324*G324</f>
        <v>0</v>
      </c>
      <c r="K324" s="27"/>
      <c r="L324" s="139" t="e">
        <f>J324/#REF!</f>
        <v>#REF!</v>
      </c>
      <c r="M324" s="14"/>
    </row>
    <row r="325" spans="5:13" ht="15.75">
      <c r="E325" s="38" t="s">
        <v>511</v>
      </c>
      <c r="F325" s="11" t="s">
        <v>199</v>
      </c>
      <c r="G325" s="24">
        <v>1</v>
      </c>
      <c r="H325" s="12" t="s">
        <v>44</v>
      </c>
      <c r="I325" s="23">
        <v>0</v>
      </c>
      <c r="J325" s="25">
        <f t="shared" si="39"/>
        <v>0</v>
      </c>
      <c r="K325" s="27"/>
      <c r="L325" s="139" t="e">
        <f>J325/#REF!</f>
        <v>#REF!</v>
      </c>
      <c r="M325" s="14"/>
    </row>
    <row r="326" spans="5:13" ht="15.75">
      <c r="E326" s="38" t="s">
        <v>512</v>
      </c>
      <c r="F326" s="11" t="s">
        <v>194</v>
      </c>
      <c r="G326" s="24">
        <v>1</v>
      </c>
      <c r="H326" s="12" t="s">
        <v>44</v>
      </c>
      <c r="I326" s="23">
        <v>0</v>
      </c>
      <c r="J326" s="25">
        <f t="shared" si="39"/>
        <v>0</v>
      </c>
      <c r="K326" s="27"/>
      <c r="L326" s="139" t="e">
        <f>J326/#REF!</f>
        <v>#REF!</v>
      </c>
      <c r="M326" s="14"/>
    </row>
    <row r="327" spans="5:13" ht="15.75">
      <c r="E327" s="38"/>
      <c r="F327" s="11"/>
      <c r="G327" s="24"/>
      <c r="H327" s="12"/>
      <c r="I327" s="23"/>
      <c r="J327" s="26"/>
      <c r="K327" s="27"/>
      <c r="L327" s="146"/>
      <c r="M327" s="14"/>
    </row>
    <row r="328" spans="5:13" ht="15.75">
      <c r="E328" s="38" t="s">
        <v>266</v>
      </c>
      <c r="F328" s="80" t="s">
        <v>188</v>
      </c>
      <c r="G328" s="24"/>
      <c r="H328" s="12"/>
      <c r="I328" s="23"/>
      <c r="J328" s="35"/>
      <c r="K328" s="27"/>
      <c r="L328" s="145"/>
      <c r="M328" s="14"/>
    </row>
    <row r="329" spans="5:13" ht="15.75">
      <c r="E329" s="38" t="s">
        <v>513</v>
      </c>
      <c r="F329" s="11" t="s">
        <v>195</v>
      </c>
      <c r="G329" s="24">
        <v>1</v>
      </c>
      <c r="H329" s="12" t="s">
        <v>44</v>
      </c>
      <c r="I329" s="23">
        <v>0</v>
      </c>
      <c r="J329" s="25">
        <f t="shared" ref="J329:J330" si="40">I329*G329</f>
        <v>0</v>
      </c>
      <c r="K329" s="27"/>
      <c r="L329" s="139" t="e">
        <f>J329/#REF!</f>
        <v>#REF!</v>
      </c>
      <c r="M329" s="14"/>
    </row>
    <row r="330" spans="5:13" ht="15.75">
      <c r="E330" s="38" t="s">
        <v>514</v>
      </c>
      <c r="F330" s="11" t="s">
        <v>198</v>
      </c>
      <c r="G330" s="24">
        <v>1</v>
      </c>
      <c r="H330" s="12" t="s">
        <v>44</v>
      </c>
      <c r="I330" s="23">
        <v>0</v>
      </c>
      <c r="J330" s="25">
        <f t="shared" si="40"/>
        <v>0</v>
      </c>
      <c r="K330" s="27"/>
      <c r="L330" s="139" t="e">
        <f>J330/#REF!</f>
        <v>#REF!</v>
      </c>
      <c r="M330" s="14"/>
    </row>
    <row r="331" spans="5:13" ht="15.75">
      <c r="E331" s="38" t="s">
        <v>515</v>
      </c>
      <c r="F331" s="11" t="s">
        <v>197</v>
      </c>
      <c r="G331" s="24">
        <v>1</v>
      </c>
      <c r="H331" s="12" t="s">
        <v>44</v>
      </c>
      <c r="I331" s="23">
        <v>0</v>
      </c>
      <c r="J331" s="25">
        <f t="shared" ref="J331" si="41">I331*G331</f>
        <v>0</v>
      </c>
      <c r="K331" s="27"/>
      <c r="L331" s="139" t="e">
        <f>J331/#REF!</f>
        <v>#REF!</v>
      </c>
      <c r="M331" s="14"/>
    </row>
    <row r="332" spans="5:13" ht="16.5" thickBot="1">
      <c r="E332" s="38"/>
      <c r="F332" s="11"/>
      <c r="G332" s="24"/>
      <c r="H332" s="12"/>
      <c r="I332" s="23"/>
      <c r="J332" s="26"/>
      <c r="K332" s="27"/>
      <c r="L332" s="146"/>
      <c r="M332" s="14"/>
    </row>
    <row r="333" spans="5:13" ht="21" thickBot="1">
      <c r="E333" s="84">
        <v>24</v>
      </c>
      <c r="F333" s="83" t="s">
        <v>79</v>
      </c>
      <c r="G333" s="17"/>
      <c r="H333" s="18"/>
      <c r="I333" s="18"/>
      <c r="J333" s="18"/>
      <c r="K333" s="141">
        <f>SUM(J335:J363)</f>
        <v>0</v>
      </c>
      <c r="L333" s="147" t="e">
        <f>SUM(L335:L363)</f>
        <v>#REF!</v>
      </c>
      <c r="M333" s="90">
        <f>K333*20%</f>
        <v>0</v>
      </c>
    </row>
    <row r="334" spans="5:13">
      <c r="E334" s="6"/>
      <c r="F334" s="69"/>
      <c r="K334" s="5"/>
      <c r="L334" s="10"/>
      <c r="M334" s="14"/>
    </row>
    <row r="335" spans="5:13" ht="15.75">
      <c r="E335" s="38" t="s">
        <v>267</v>
      </c>
      <c r="F335" s="80" t="s">
        <v>203</v>
      </c>
      <c r="G335" s="3"/>
      <c r="H335" s="12"/>
      <c r="I335" s="3"/>
      <c r="K335" s="71"/>
      <c r="L335" s="146"/>
      <c r="M335" s="14"/>
    </row>
    <row r="336" spans="5:13" ht="15.75">
      <c r="E336" s="38" t="s">
        <v>628</v>
      </c>
      <c r="F336" s="11" t="s">
        <v>209</v>
      </c>
      <c r="G336" s="24">
        <v>1</v>
      </c>
      <c r="H336" s="12" t="s">
        <v>44</v>
      </c>
      <c r="I336" s="23">
        <v>0</v>
      </c>
      <c r="J336" s="25">
        <f>I336*G336</f>
        <v>0</v>
      </c>
      <c r="K336" s="27"/>
      <c r="L336" s="139" t="e">
        <f>J336/#REF!</f>
        <v>#REF!</v>
      </c>
      <c r="M336" s="14"/>
    </row>
    <row r="337" spans="5:13" ht="15.75">
      <c r="E337" s="38" t="s">
        <v>629</v>
      </c>
      <c r="F337" s="11" t="s">
        <v>90</v>
      </c>
      <c r="G337" s="24">
        <v>4</v>
      </c>
      <c r="H337" s="12" t="s">
        <v>47</v>
      </c>
      <c r="I337" s="23">
        <v>0</v>
      </c>
      <c r="J337" s="25">
        <f>I337*G337</f>
        <v>0</v>
      </c>
      <c r="K337" s="27"/>
      <c r="L337" s="139" t="e">
        <f>J337/#REF!</f>
        <v>#REF!</v>
      </c>
      <c r="M337" s="14"/>
    </row>
    <row r="338" spans="5:13" ht="15.75">
      <c r="E338" s="38" t="s">
        <v>630</v>
      </c>
      <c r="F338" s="11" t="s">
        <v>89</v>
      </c>
      <c r="G338" s="24">
        <v>1</v>
      </c>
      <c r="H338" s="12" t="s">
        <v>47</v>
      </c>
      <c r="I338" s="23">
        <v>0</v>
      </c>
      <c r="J338" s="25">
        <f t="shared" ref="J338:J362" si="42">I338*G338</f>
        <v>0</v>
      </c>
      <c r="K338" s="27"/>
      <c r="L338" s="139" t="e">
        <f>J338/#REF!</f>
        <v>#REF!</v>
      </c>
      <c r="M338" s="14"/>
    </row>
    <row r="339" spans="5:13" ht="15.75">
      <c r="E339" s="38" t="s">
        <v>631</v>
      </c>
      <c r="F339" s="11" t="s">
        <v>210</v>
      </c>
      <c r="G339" s="24">
        <v>1</v>
      </c>
      <c r="H339" s="12" t="s">
        <v>44</v>
      </c>
      <c r="I339" s="23">
        <v>0</v>
      </c>
      <c r="J339" s="25">
        <f t="shared" si="42"/>
        <v>0</v>
      </c>
      <c r="K339" s="27"/>
      <c r="L339" s="139" t="e">
        <f>J339/#REF!</f>
        <v>#REF!</v>
      </c>
      <c r="M339" s="14"/>
    </row>
    <row r="340" spans="5:13" ht="15.75">
      <c r="E340" s="38" t="s">
        <v>632</v>
      </c>
      <c r="F340" s="11" t="s">
        <v>211</v>
      </c>
      <c r="G340" s="24">
        <v>1</v>
      </c>
      <c r="H340" s="12" t="s">
        <v>44</v>
      </c>
      <c r="I340" s="23">
        <v>0</v>
      </c>
      <c r="J340" s="25">
        <f t="shared" si="42"/>
        <v>0</v>
      </c>
      <c r="K340" s="27"/>
      <c r="L340" s="139" t="e">
        <f>J340/#REF!</f>
        <v>#REF!</v>
      </c>
      <c r="M340" s="14"/>
    </row>
    <row r="341" spans="5:13" ht="15.75">
      <c r="E341" s="38"/>
      <c r="F341" s="15"/>
      <c r="G341" s="24"/>
      <c r="H341" s="12"/>
      <c r="I341" s="23"/>
      <c r="J341" s="26"/>
      <c r="K341" s="27"/>
      <c r="L341" s="139"/>
      <c r="M341" s="14"/>
    </row>
    <row r="342" spans="5:13" ht="15.75">
      <c r="E342" s="38" t="s">
        <v>268</v>
      </c>
      <c r="F342" s="80" t="s">
        <v>214</v>
      </c>
      <c r="G342" s="24"/>
      <c r="H342" s="12"/>
      <c r="I342" s="23"/>
      <c r="J342" s="35"/>
      <c r="K342" s="27"/>
      <c r="L342" s="139"/>
      <c r="M342" s="14"/>
    </row>
    <row r="343" spans="5:13" ht="30">
      <c r="E343" s="38" t="s">
        <v>633</v>
      </c>
      <c r="F343" s="11" t="s">
        <v>621</v>
      </c>
      <c r="G343" s="24">
        <v>1</v>
      </c>
      <c r="H343" s="12" t="s">
        <v>44</v>
      </c>
      <c r="I343" s="23">
        <v>0</v>
      </c>
      <c r="J343" s="25">
        <f>I343*G343</f>
        <v>0</v>
      </c>
      <c r="K343" s="27"/>
      <c r="L343" s="139" t="e">
        <f>J343/#REF!</f>
        <v>#REF!</v>
      </c>
      <c r="M343" s="14"/>
    </row>
    <row r="344" spans="5:13" ht="15.75">
      <c r="E344" s="38" t="s">
        <v>634</v>
      </c>
      <c r="F344" s="11" t="s">
        <v>620</v>
      </c>
      <c r="G344" s="24">
        <v>4</v>
      </c>
      <c r="H344" s="12" t="s">
        <v>47</v>
      </c>
      <c r="I344" s="23">
        <v>0</v>
      </c>
      <c r="J344" s="25">
        <f t="shared" si="42"/>
        <v>0</v>
      </c>
      <c r="K344" s="27"/>
      <c r="L344" s="139" t="e">
        <f>J344/#REF!</f>
        <v>#REF!</v>
      </c>
      <c r="M344" s="14"/>
    </row>
    <row r="345" spans="5:13" ht="15.75">
      <c r="E345" s="38" t="s">
        <v>635</v>
      </c>
      <c r="F345" s="11" t="s">
        <v>212</v>
      </c>
      <c r="G345" s="24">
        <v>1</v>
      </c>
      <c r="H345" s="12" t="s">
        <v>44</v>
      </c>
      <c r="I345" s="23">
        <v>0</v>
      </c>
      <c r="J345" s="25">
        <f>I345*G345</f>
        <v>0</v>
      </c>
      <c r="K345" s="27"/>
      <c r="L345" s="139" t="e">
        <f>J345/#REF!</f>
        <v>#REF!</v>
      </c>
      <c r="M345" s="14"/>
    </row>
    <row r="346" spans="5:13" ht="15.75">
      <c r="E346" s="171" t="s">
        <v>636</v>
      </c>
      <c r="F346" s="168" t="s">
        <v>766</v>
      </c>
      <c r="G346" s="165">
        <v>0</v>
      </c>
      <c r="H346" s="165" t="s">
        <v>44</v>
      </c>
      <c r="I346" s="167">
        <v>0</v>
      </c>
      <c r="J346" s="442">
        <f>I346*G346</f>
        <v>0</v>
      </c>
      <c r="K346" s="173"/>
      <c r="L346" s="180" t="e">
        <f>J346/#REF!</f>
        <v>#REF!</v>
      </c>
      <c r="M346" s="14"/>
    </row>
    <row r="347" spans="5:13" ht="15.75">
      <c r="E347" s="38"/>
      <c r="F347" s="15"/>
      <c r="G347" s="24"/>
      <c r="H347" s="12"/>
      <c r="I347" s="23"/>
      <c r="J347" s="26"/>
      <c r="K347" s="27"/>
      <c r="L347" s="139"/>
      <c r="M347" s="14"/>
    </row>
    <row r="348" spans="5:13" ht="15.75">
      <c r="E348" s="38" t="s">
        <v>269</v>
      </c>
      <c r="F348" s="80" t="s">
        <v>204</v>
      </c>
      <c r="G348" s="24"/>
      <c r="H348" s="12"/>
      <c r="I348" s="23"/>
      <c r="J348" s="35"/>
      <c r="K348" s="27"/>
      <c r="L348" s="139"/>
      <c r="M348" s="14"/>
    </row>
    <row r="349" spans="5:13" ht="30">
      <c r="E349" s="38" t="s">
        <v>637</v>
      </c>
      <c r="F349" s="11" t="s">
        <v>622</v>
      </c>
      <c r="G349" s="24">
        <v>1</v>
      </c>
      <c r="H349" s="12" t="s">
        <v>44</v>
      </c>
      <c r="I349" s="23">
        <v>0</v>
      </c>
      <c r="J349" s="25">
        <f>I349*G349</f>
        <v>0</v>
      </c>
      <c r="K349" s="27"/>
      <c r="L349" s="139" t="e">
        <f>J349/#REF!</f>
        <v>#REF!</v>
      </c>
      <c r="M349" s="14"/>
    </row>
    <row r="350" spans="5:13" ht="15.75">
      <c r="E350" s="38" t="s">
        <v>638</v>
      </c>
      <c r="F350" s="11" t="s">
        <v>623</v>
      </c>
      <c r="G350" s="24">
        <v>8</v>
      </c>
      <c r="H350" s="12" t="s">
        <v>47</v>
      </c>
      <c r="I350" s="23">
        <v>0</v>
      </c>
      <c r="J350" s="25">
        <f t="shared" ref="J350" si="43">I350*G350</f>
        <v>0</v>
      </c>
      <c r="K350" s="27"/>
      <c r="L350" s="139" t="e">
        <f>J350/#REF!</f>
        <v>#REF!</v>
      </c>
      <c r="M350" s="14"/>
    </row>
    <row r="351" spans="5:13" ht="15.75">
      <c r="E351" s="38" t="s">
        <v>639</v>
      </c>
      <c r="F351" s="11" t="s">
        <v>91</v>
      </c>
      <c r="G351" s="24">
        <v>3</v>
      </c>
      <c r="H351" s="12" t="s">
        <v>47</v>
      </c>
      <c r="I351" s="23">
        <v>0</v>
      </c>
      <c r="J351" s="25">
        <f t="shared" si="42"/>
        <v>0</v>
      </c>
      <c r="K351" s="27"/>
      <c r="L351" s="139" t="e">
        <f>J351/#REF!</f>
        <v>#REF!</v>
      </c>
      <c r="M351" s="14"/>
    </row>
    <row r="352" spans="5:13" ht="30">
      <c r="E352" s="38" t="s">
        <v>640</v>
      </c>
      <c r="F352" s="11" t="s">
        <v>624</v>
      </c>
      <c r="G352" s="24">
        <v>9.35</v>
      </c>
      <c r="H352" s="12" t="s">
        <v>46</v>
      </c>
      <c r="I352" s="23">
        <v>0</v>
      </c>
      <c r="J352" s="25">
        <f t="shared" si="42"/>
        <v>0</v>
      </c>
      <c r="K352" s="27"/>
      <c r="L352" s="139" t="e">
        <f>J352/#REF!</f>
        <v>#REF!</v>
      </c>
      <c r="M352" s="14"/>
    </row>
    <row r="353" spans="4:13" ht="15.75">
      <c r="E353" s="38" t="s">
        <v>641</v>
      </c>
      <c r="F353" s="11" t="s">
        <v>213</v>
      </c>
      <c r="G353" s="24">
        <v>1</v>
      </c>
      <c r="H353" s="12" t="s">
        <v>44</v>
      </c>
      <c r="I353" s="23">
        <v>0</v>
      </c>
      <c r="J353" s="25">
        <f t="shared" si="42"/>
        <v>0</v>
      </c>
      <c r="K353" s="27"/>
      <c r="L353" s="139" t="e">
        <f>J353/#REF!</f>
        <v>#REF!</v>
      </c>
      <c r="M353" s="14"/>
    </row>
    <row r="354" spans="4:13" ht="15.75">
      <c r="E354" s="38"/>
      <c r="F354" s="15"/>
      <c r="G354" s="24"/>
      <c r="H354" s="12"/>
      <c r="I354" s="23"/>
      <c r="J354" s="26"/>
      <c r="K354" s="27"/>
      <c r="L354" s="139"/>
      <c r="M354" s="14"/>
    </row>
    <row r="355" spans="4:13" ht="15.75">
      <c r="E355" s="38" t="s">
        <v>270</v>
      </c>
      <c r="F355" s="80" t="s">
        <v>205</v>
      </c>
      <c r="G355" s="24"/>
      <c r="H355" s="12"/>
      <c r="I355" s="23"/>
      <c r="J355" s="35"/>
      <c r="K355" s="27"/>
      <c r="L355" s="139"/>
      <c r="M355" s="14"/>
    </row>
    <row r="356" spans="4:13" ht="15.75">
      <c r="E356" s="38" t="s">
        <v>642</v>
      </c>
      <c r="F356" s="11" t="s">
        <v>283</v>
      </c>
      <c r="G356" s="24">
        <v>2</v>
      </c>
      <c r="H356" s="12" t="s">
        <v>47</v>
      </c>
      <c r="I356" s="23">
        <v>0</v>
      </c>
      <c r="J356" s="25">
        <f t="shared" ref="J356" si="44">I356*G356</f>
        <v>0</v>
      </c>
      <c r="K356" s="27"/>
      <c r="L356" s="139" t="e">
        <f>J356/#REF!</f>
        <v>#REF!</v>
      </c>
      <c r="M356" s="14"/>
    </row>
    <row r="357" spans="4:13" ht="15.75">
      <c r="E357" s="38" t="s">
        <v>643</v>
      </c>
      <c r="F357" s="11" t="s">
        <v>215</v>
      </c>
      <c r="G357" s="24">
        <v>1</v>
      </c>
      <c r="H357" s="12" t="s">
        <v>44</v>
      </c>
      <c r="I357" s="23">
        <v>0</v>
      </c>
      <c r="J357" s="25">
        <f t="shared" si="42"/>
        <v>0</v>
      </c>
      <c r="K357" s="27"/>
      <c r="L357" s="139" t="e">
        <f>J357/#REF!</f>
        <v>#REF!</v>
      </c>
      <c r="M357" s="14"/>
    </row>
    <row r="358" spans="4:13" ht="75">
      <c r="E358" s="38" t="s">
        <v>644</v>
      </c>
      <c r="F358" s="11" t="s">
        <v>774</v>
      </c>
      <c r="G358" s="24">
        <v>1</v>
      </c>
      <c r="H358" s="12" t="s">
        <v>44</v>
      </c>
      <c r="I358" s="23">
        <v>0</v>
      </c>
      <c r="J358" s="25">
        <f t="shared" si="42"/>
        <v>0</v>
      </c>
      <c r="K358" s="27"/>
      <c r="L358" s="139" t="e">
        <f>J358/#REF!</f>
        <v>#REF!</v>
      </c>
      <c r="M358" s="14"/>
    </row>
    <row r="359" spans="4:13" ht="30">
      <c r="E359" s="38" t="s">
        <v>645</v>
      </c>
      <c r="F359" s="11" t="s">
        <v>93</v>
      </c>
      <c r="G359" s="24">
        <v>1</v>
      </c>
      <c r="H359" s="12" t="s">
        <v>44</v>
      </c>
      <c r="I359" s="23">
        <v>0</v>
      </c>
      <c r="J359" s="25">
        <f t="shared" si="42"/>
        <v>0</v>
      </c>
      <c r="K359" s="27"/>
      <c r="L359" s="139" t="e">
        <f>J359/#REF!</f>
        <v>#REF!</v>
      </c>
      <c r="M359" s="14"/>
    </row>
    <row r="360" spans="4:13" ht="30">
      <c r="E360" s="38" t="s">
        <v>646</v>
      </c>
      <c r="F360" s="11" t="s">
        <v>94</v>
      </c>
      <c r="G360" s="24">
        <v>1</v>
      </c>
      <c r="H360" s="12" t="s">
        <v>44</v>
      </c>
      <c r="I360" s="23">
        <v>0</v>
      </c>
      <c r="J360" s="25">
        <f t="shared" si="42"/>
        <v>0</v>
      </c>
      <c r="K360" s="27"/>
      <c r="L360" s="139" t="e">
        <f>J360/#REF!</f>
        <v>#REF!</v>
      </c>
      <c r="M360" s="14"/>
    </row>
    <row r="361" spans="4:13" ht="15.75">
      <c r="E361" s="38" t="s">
        <v>647</v>
      </c>
      <c r="F361" s="11" t="s">
        <v>217</v>
      </c>
      <c r="G361" s="24">
        <v>1</v>
      </c>
      <c r="H361" s="12" t="s">
        <v>44</v>
      </c>
      <c r="I361" s="23">
        <v>0</v>
      </c>
      <c r="J361" s="25">
        <f t="shared" si="42"/>
        <v>0</v>
      </c>
      <c r="K361" s="27"/>
      <c r="L361" s="139" t="e">
        <f>J361/#REF!</f>
        <v>#REF!</v>
      </c>
      <c r="M361" s="14"/>
    </row>
    <row r="362" spans="4:13" ht="15.75">
      <c r="E362" s="38" t="s">
        <v>648</v>
      </c>
      <c r="F362" s="11" t="s">
        <v>218</v>
      </c>
      <c r="G362" s="24">
        <v>1</v>
      </c>
      <c r="H362" s="12" t="s">
        <v>44</v>
      </c>
      <c r="I362" s="23">
        <v>0</v>
      </c>
      <c r="J362" s="25">
        <f t="shared" si="42"/>
        <v>0</v>
      </c>
      <c r="K362" s="27"/>
      <c r="L362" s="139" t="e">
        <f>J362/#REF!</f>
        <v>#REF!</v>
      </c>
      <c r="M362" s="14"/>
    </row>
    <row r="363" spans="4:13" ht="15.75">
      <c r="E363" s="38" t="s">
        <v>649</v>
      </c>
      <c r="F363" s="11" t="s">
        <v>216</v>
      </c>
      <c r="G363" s="24">
        <v>1</v>
      </c>
      <c r="H363" s="12" t="s">
        <v>44</v>
      </c>
      <c r="I363" s="23">
        <v>0</v>
      </c>
      <c r="J363" s="25">
        <f t="shared" ref="J363" si="45">I363*G363</f>
        <v>0</v>
      </c>
      <c r="K363" s="27"/>
      <c r="L363" s="139" t="e">
        <f>J363/#REF!</f>
        <v>#REF!</v>
      </c>
      <c r="M363" s="14"/>
    </row>
    <row r="364" spans="4:13" s="8" customFormat="1" ht="15" customHeight="1">
      <c r="D364" s="72"/>
      <c r="E364" s="38"/>
      <c r="F364" s="29"/>
      <c r="G364" s="5"/>
      <c r="H364" s="5"/>
      <c r="I364" s="5"/>
      <c r="J364" s="5"/>
      <c r="K364" s="5"/>
      <c r="L364" s="10"/>
      <c r="M364" s="72"/>
    </row>
    <row r="365" spans="4:13" ht="16.5" thickBot="1">
      <c r="E365" s="38"/>
      <c r="F365" s="15"/>
      <c r="G365" s="24"/>
      <c r="H365" s="12"/>
      <c r="I365" s="23"/>
      <c r="J365" s="26"/>
      <c r="K365" s="27"/>
      <c r="L365" s="146"/>
      <c r="M365" s="14"/>
    </row>
    <row r="366" spans="4:13" ht="21" thickBot="1">
      <c r="E366" s="84" t="s">
        <v>650</v>
      </c>
      <c r="F366" s="83" t="s">
        <v>62</v>
      </c>
      <c r="G366" s="17"/>
      <c r="H366" s="18"/>
      <c r="I366" s="18"/>
      <c r="J366" s="18"/>
      <c r="K366" s="141">
        <f>SUM(J368:J370)</f>
        <v>0</v>
      </c>
      <c r="L366" s="147" t="e">
        <f>SUM(L368:L370)</f>
        <v>#REF!</v>
      </c>
      <c r="M366" s="90">
        <f>K366*20%</f>
        <v>0</v>
      </c>
    </row>
    <row r="367" spans="4:13">
      <c r="E367" s="6"/>
      <c r="F367" s="69"/>
      <c r="K367" s="5"/>
      <c r="L367" s="10"/>
      <c r="M367" s="14"/>
    </row>
    <row r="368" spans="4:13" ht="15.75">
      <c r="E368" s="38" t="s">
        <v>271</v>
      </c>
      <c r="F368" s="11" t="s">
        <v>63</v>
      </c>
      <c r="G368" s="24">
        <v>1</v>
      </c>
      <c r="H368" s="12" t="s">
        <v>44</v>
      </c>
      <c r="I368" s="23">
        <v>0</v>
      </c>
      <c r="J368" s="25">
        <f>I368*G368</f>
        <v>0</v>
      </c>
      <c r="K368" s="27"/>
      <c r="L368" s="139" t="e">
        <f>J368/#REF!</f>
        <v>#REF!</v>
      </c>
      <c r="M368" s="14"/>
    </row>
    <row r="369" spans="4:13" ht="15.75">
      <c r="E369" s="38" t="s">
        <v>272</v>
      </c>
      <c r="F369" s="11" t="s">
        <v>111</v>
      </c>
      <c r="G369" s="24">
        <v>1</v>
      </c>
      <c r="H369" s="12" t="s">
        <v>44</v>
      </c>
      <c r="I369" s="23">
        <v>0</v>
      </c>
      <c r="J369" s="25">
        <f t="shared" ref="J369" si="46">I369*G369</f>
        <v>0</v>
      </c>
      <c r="K369" s="27"/>
      <c r="L369" s="139" t="e">
        <f>J369/#REF!</f>
        <v>#REF!</v>
      </c>
      <c r="M369" s="14"/>
    </row>
    <row r="370" spans="4:13" ht="15.75">
      <c r="E370" s="38" t="s">
        <v>651</v>
      </c>
      <c r="F370" s="11" t="s">
        <v>259</v>
      </c>
      <c r="G370" s="24">
        <v>1</v>
      </c>
      <c r="H370" s="12" t="s">
        <v>44</v>
      </c>
      <c r="I370" s="23">
        <v>0</v>
      </c>
      <c r="J370" s="25">
        <f t="shared" ref="J370" si="47">I370*G370</f>
        <v>0</v>
      </c>
      <c r="K370" s="27"/>
      <c r="L370" s="139" t="e">
        <f>J370/#REF!</f>
        <v>#REF!</v>
      </c>
      <c r="M370" s="14"/>
    </row>
    <row r="371" spans="4:13" ht="16.5" thickBot="1">
      <c r="E371" s="38"/>
      <c r="F371" s="15"/>
      <c r="G371" s="24"/>
      <c r="H371" s="12"/>
      <c r="I371" s="23"/>
      <c r="J371" s="26"/>
      <c r="K371" s="27"/>
      <c r="L371" s="146"/>
      <c r="M371" s="14"/>
    </row>
    <row r="372" spans="4:13" ht="21" customHeight="1" thickBot="1">
      <c r="E372" s="116" t="s">
        <v>257</v>
      </c>
      <c r="F372" s="96" t="s">
        <v>368</v>
      </c>
      <c r="G372" s="96"/>
      <c r="H372" s="96"/>
      <c r="I372" s="96"/>
      <c r="J372" s="96"/>
      <c r="K372" s="148">
        <f>SUM(K22:K371)</f>
        <v>0</v>
      </c>
      <c r="L372" s="181" t="e">
        <f>L22+L30+L34+L42+L55+L62+L83+L87+L91+L130+L141+L150+L181+L193+L208+L237+L252+L271+L283+L292+L297+L302+L308+L333+R377+L366</f>
        <v>#REF!</v>
      </c>
      <c r="M372" s="149">
        <f>K372*20%</f>
        <v>0</v>
      </c>
    </row>
    <row r="373" spans="4:13" s="8" customFormat="1" ht="15" customHeight="1">
      <c r="D373" s="72"/>
      <c r="E373" s="1"/>
      <c r="F373" s="29"/>
      <c r="G373" s="5"/>
      <c r="H373" s="5"/>
      <c r="I373" s="3"/>
      <c r="J373" s="5"/>
      <c r="K373" s="5"/>
      <c r="L373" s="10"/>
      <c r="M373" s="72"/>
    </row>
    <row r="374" spans="4:13" s="8" customFormat="1" ht="15" customHeight="1" thickBot="1">
      <c r="D374" s="72"/>
      <c r="E374" s="1"/>
      <c r="F374" s="29"/>
      <c r="G374" s="5"/>
      <c r="H374" s="5"/>
      <c r="I374" s="3"/>
      <c r="J374" s="5"/>
      <c r="K374" s="5"/>
      <c r="L374" s="10" t="e">
        <f>K372/#REF!</f>
        <v>#REF!</v>
      </c>
      <c r="M374" s="72"/>
    </row>
    <row r="375" spans="4:13" ht="21" customHeight="1" thickBot="1">
      <c r="E375" s="110" t="s">
        <v>260</v>
      </c>
      <c r="F375" s="95" t="s">
        <v>261</v>
      </c>
      <c r="G375" s="95"/>
      <c r="H375" s="95"/>
      <c r="I375" s="95"/>
      <c r="J375" s="95"/>
      <c r="K375" s="95"/>
      <c r="L375" s="95"/>
      <c r="M375" s="189"/>
    </row>
    <row r="376" spans="4:13" ht="16.5" thickBot="1">
      <c r="E376" s="38"/>
      <c r="F376" s="11"/>
      <c r="G376" s="24"/>
      <c r="H376" s="12"/>
      <c r="I376" s="23"/>
      <c r="J376" s="26"/>
      <c r="K376" s="27"/>
      <c r="L376" s="146"/>
      <c r="M376" s="14"/>
    </row>
    <row r="377" spans="4:13" ht="21" thickBot="1">
      <c r="E377" s="84">
        <v>26</v>
      </c>
      <c r="F377" s="83" t="s">
        <v>221</v>
      </c>
      <c r="G377" s="17"/>
      <c r="H377" s="18"/>
      <c r="I377" s="18"/>
      <c r="J377" s="18"/>
      <c r="K377" s="141">
        <f>SUM(J379:J386)</f>
        <v>0</v>
      </c>
      <c r="L377" s="147" t="e">
        <f>SUM(L379:L386)</f>
        <v>#REF!</v>
      </c>
      <c r="M377" s="90">
        <f>K377*20%</f>
        <v>0</v>
      </c>
    </row>
    <row r="378" spans="4:13">
      <c r="E378" s="6"/>
      <c r="F378" s="69"/>
      <c r="K378" s="5"/>
      <c r="L378" s="10"/>
      <c r="M378" s="14"/>
    </row>
    <row r="379" spans="4:13" ht="15.75">
      <c r="E379" s="38" t="s">
        <v>372</v>
      </c>
      <c r="F379" s="11" t="s">
        <v>77</v>
      </c>
      <c r="G379" s="24">
        <v>4</v>
      </c>
      <c r="H379" s="12" t="s">
        <v>47</v>
      </c>
      <c r="I379" s="23">
        <v>0</v>
      </c>
      <c r="J379" s="25">
        <f>I379*G379</f>
        <v>0</v>
      </c>
      <c r="K379" s="27"/>
      <c r="L379" s="139" t="e">
        <f>J379/#REF!</f>
        <v>#REF!</v>
      </c>
      <c r="M379" s="14"/>
    </row>
    <row r="380" spans="4:13" ht="15.75">
      <c r="E380" s="38" t="s">
        <v>373</v>
      </c>
      <c r="F380" s="11" t="s">
        <v>78</v>
      </c>
      <c r="G380" s="24">
        <v>6</v>
      </c>
      <c r="H380" s="12" t="s">
        <v>47</v>
      </c>
      <c r="I380" s="23">
        <v>0</v>
      </c>
      <c r="J380" s="25">
        <f t="shared" ref="J380:J386" si="48">I380*G380</f>
        <v>0</v>
      </c>
      <c r="K380" s="27"/>
      <c r="L380" s="139" t="e">
        <f>J380/#REF!</f>
        <v>#REF!</v>
      </c>
      <c r="M380" s="14"/>
    </row>
    <row r="381" spans="4:13" ht="15.75">
      <c r="E381" s="38" t="s">
        <v>374</v>
      </c>
      <c r="F381" s="11" t="s">
        <v>598</v>
      </c>
      <c r="G381" s="24">
        <v>1</v>
      </c>
      <c r="H381" s="12" t="s">
        <v>47</v>
      </c>
      <c r="I381" s="23">
        <v>0</v>
      </c>
      <c r="J381" s="25">
        <f t="shared" ref="J381" si="49">I381*G381</f>
        <v>0</v>
      </c>
      <c r="K381" s="27"/>
      <c r="L381" s="139" t="e">
        <f>J381/#REF!</f>
        <v>#REF!</v>
      </c>
      <c r="M381" s="14"/>
    </row>
    <row r="382" spans="4:13" ht="15.75">
      <c r="E382" s="38" t="s">
        <v>375</v>
      </c>
      <c r="F382" s="11" t="s">
        <v>95</v>
      </c>
      <c r="G382" s="24">
        <f>11+4+5</f>
        <v>20</v>
      </c>
      <c r="H382" s="12" t="s">
        <v>47</v>
      </c>
      <c r="I382" s="23">
        <v>0</v>
      </c>
      <c r="J382" s="25">
        <f t="shared" si="48"/>
        <v>0</v>
      </c>
      <c r="K382" s="27"/>
      <c r="L382" s="139" t="e">
        <f>J382/#REF!</f>
        <v>#REF!</v>
      </c>
      <c r="M382" s="14"/>
    </row>
    <row r="383" spans="4:13" ht="15.75">
      <c r="E383" s="38" t="s">
        <v>376</v>
      </c>
      <c r="F383" s="11" t="s">
        <v>219</v>
      </c>
      <c r="G383" s="24">
        <v>5</v>
      </c>
      <c r="H383" s="12" t="s">
        <v>47</v>
      </c>
      <c r="I383" s="23">
        <v>0</v>
      </c>
      <c r="J383" s="25">
        <f t="shared" si="48"/>
        <v>0</v>
      </c>
      <c r="K383" s="27"/>
      <c r="L383" s="139" t="e">
        <f>J383/#REF!</f>
        <v>#REF!</v>
      </c>
      <c r="M383" s="14"/>
    </row>
    <row r="384" spans="4:13" ht="15.75">
      <c r="E384" s="38" t="s">
        <v>656</v>
      </c>
      <c r="F384" s="11" t="s">
        <v>220</v>
      </c>
      <c r="G384" s="24">
        <v>23</v>
      </c>
      <c r="H384" s="12" t="s">
        <v>47</v>
      </c>
      <c r="I384" s="23">
        <v>0</v>
      </c>
      <c r="J384" s="25">
        <f t="shared" si="48"/>
        <v>0</v>
      </c>
      <c r="K384" s="27"/>
      <c r="L384" s="139" t="e">
        <f>J384/#REF!</f>
        <v>#REF!</v>
      </c>
      <c r="M384" s="14"/>
    </row>
    <row r="385" spans="4:13" ht="30" customHeight="1">
      <c r="E385" s="38" t="s">
        <v>657</v>
      </c>
      <c r="F385" s="11" t="s">
        <v>105</v>
      </c>
      <c r="G385" s="24">
        <v>1</v>
      </c>
      <c r="H385" s="12" t="s">
        <v>44</v>
      </c>
      <c r="I385" s="23">
        <v>0</v>
      </c>
      <c r="J385" s="25">
        <f t="shared" si="48"/>
        <v>0</v>
      </c>
      <c r="K385" s="27"/>
      <c r="L385" s="139" t="e">
        <f>J385/#REF!</f>
        <v>#REF!</v>
      </c>
      <c r="M385" s="14"/>
    </row>
    <row r="386" spans="4:13" ht="15.95" customHeight="1">
      <c r="E386" s="38" t="s">
        <v>658</v>
      </c>
      <c r="F386" s="11" t="s">
        <v>222</v>
      </c>
      <c r="G386" s="24">
        <v>1</v>
      </c>
      <c r="H386" s="12" t="s">
        <v>44</v>
      </c>
      <c r="I386" s="23">
        <v>0</v>
      </c>
      <c r="J386" s="25">
        <f t="shared" si="48"/>
        <v>0</v>
      </c>
      <c r="K386" s="27"/>
      <c r="L386" s="139" t="e">
        <f>J386/#REF!</f>
        <v>#REF!</v>
      </c>
      <c r="M386" s="14"/>
    </row>
    <row r="387" spans="4:13" ht="15.95" customHeight="1" thickBot="1">
      <c r="E387" s="38"/>
      <c r="F387" s="11"/>
      <c r="G387" s="24"/>
      <c r="H387" s="12"/>
      <c r="I387" s="23"/>
      <c r="J387" s="26"/>
      <c r="K387" s="27"/>
      <c r="L387" s="146"/>
      <c r="M387" s="14"/>
    </row>
    <row r="388" spans="4:13" ht="32.25" thickBot="1">
      <c r="D388" s="374"/>
      <c r="E388" s="84">
        <v>27</v>
      </c>
      <c r="F388" s="83" t="s">
        <v>238</v>
      </c>
      <c r="G388" s="17"/>
      <c r="H388" s="18"/>
      <c r="I388" s="18"/>
      <c r="J388" s="18"/>
      <c r="K388" s="141">
        <f>SUM(J390:J443)</f>
        <v>0</v>
      </c>
      <c r="L388" s="147" t="e">
        <f>SUM(L390:L443)</f>
        <v>#REF!</v>
      </c>
      <c r="M388" s="90">
        <f>K388*20%</f>
        <v>0</v>
      </c>
    </row>
    <row r="389" spans="4:13">
      <c r="E389" s="115"/>
      <c r="F389" s="73"/>
      <c r="G389" s="42"/>
      <c r="H389" s="42"/>
      <c r="I389" s="42"/>
      <c r="J389" s="42"/>
      <c r="K389" s="42"/>
      <c r="L389" s="10"/>
      <c r="M389" s="14"/>
    </row>
    <row r="390" spans="4:13">
      <c r="F390" s="80" t="s">
        <v>237</v>
      </c>
      <c r="G390" s="24"/>
      <c r="H390" s="12"/>
      <c r="I390" s="23"/>
      <c r="J390" s="35"/>
      <c r="K390" s="27"/>
      <c r="L390" s="145"/>
      <c r="M390" s="14"/>
    </row>
    <row r="391" spans="4:13" ht="15.75">
      <c r="E391" s="38" t="s">
        <v>448</v>
      </c>
      <c r="F391" s="68" t="s">
        <v>239</v>
      </c>
      <c r="G391" s="24"/>
      <c r="H391" s="12"/>
      <c r="I391" s="23"/>
      <c r="J391" s="35"/>
      <c r="K391" s="27"/>
      <c r="L391" s="145"/>
      <c r="M391" s="14"/>
    </row>
    <row r="392" spans="4:13" ht="15.75">
      <c r="E392" s="38" t="s">
        <v>450</v>
      </c>
      <c r="F392" s="11" t="s">
        <v>242</v>
      </c>
      <c r="G392" s="24">
        <v>1</v>
      </c>
      <c r="H392" s="12" t="s">
        <v>44</v>
      </c>
      <c r="I392" s="23">
        <v>0</v>
      </c>
      <c r="J392" s="25">
        <f t="shared" ref="J392:J393" si="50">I392*G392</f>
        <v>0</v>
      </c>
      <c r="K392" s="27"/>
      <c r="L392" s="139" t="e">
        <f>J392/#REF!</f>
        <v>#REF!</v>
      </c>
      <c r="M392" s="14"/>
    </row>
    <row r="393" spans="4:13" ht="30">
      <c r="E393" s="38" t="s">
        <v>659</v>
      </c>
      <c r="F393" s="11" t="s">
        <v>241</v>
      </c>
      <c r="G393" s="24">
        <v>1</v>
      </c>
      <c r="H393" s="12" t="s">
        <v>44</v>
      </c>
      <c r="I393" s="23">
        <v>0</v>
      </c>
      <c r="J393" s="25">
        <f t="shared" si="50"/>
        <v>0</v>
      </c>
      <c r="K393" s="27"/>
      <c r="L393" s="139" t="e">
        <f>J393/#REF!</f>
        <v>#REF!</v>
      </c>
      <c r="M393" s="14"/>
    </row>
    <row r="394" spans="4:13" ht="15.75">
      <c r="E394" s="38"/>
      <c r="F394" s="11"/>
      <c r="K394" s="5"/>
      <c r="L394" s="139"/>
      <c r="M394" s="14"/>
    </row>
    <row r="395" spans="4:13" ht="15.75">
      <c r="E395" s="38" t="s">
        <v>451</v>
      </c>
      <c r="F395" s="68" t="s">
        <v>240</v>
      </c>
      <c r="G395" s="24"/>
      <c r="H395" s="12"/>
      <c r="I395" s="23"/>
      <c r="J395" s="35"/>
      <c r="K395" s="27"/>
      <c r="L395" s="139" t="e">
        <f>J395/#REF!</f>
        <v>#REF!</v>
      </c>
      <c r="M395" s="14"/>
    </row>
    <row r="396" spans="4:13" ht="15.75">
      <c r="E396" s="38" t="s">
        <v>454</v>
      </c>
      <c r="F396" s="11" t="s">
        <v>99</v>
      </c>
      <c r="G396" s="24">
        <v>1</v>
      </c>
      <c r="H396" s="12" t="s">
        <v>44</v>
      </c>
      <c r="I396" s="23">
        <v>0</v>
      </c>
      <c r="J396" s="25">
        <f t="shared" ref="J396" si="51">I396*G396</f>
        <v>0</v>
      </c>
      <c r="K396" s="27"/>
      <c r="L396" s="139" t="e">
        <f>J396/#REF!</f>
        <v>#REF!</v>
      </c>
      <c r="M396" s="14"/>
    </row>
    <row r="397" spans="4:13" ht="15.75">
      <c r="E397" s="38"/>
      <c r="F397" s="69"/>
      <c r="K397" s="5"/>
      <c r="L397" s="139"/>
      <c r="M397" s="14"/>
    </row>
    <row r="398" spans="4:13" ht="15.75">
      <c r="E398" s="38" t="s">
        <v>452</v>
      </c>
      <c r="F398" s="68" t="s">
        <v>243</v>
      </c>
      <c r="G398" s="24"/>
      <c r="H398" s="12"/>
      <c r="I398" s="23"/>
      <c r="J398" s="35"/>
      <c r="K398" s="27"/>
      <c r="L398" s="139"/>
      <c r="M398" s="14"/>
    </row>
    <row r="399" spans="4:13" ht="15.75">
      <c r="E399" s="38" t="s">
        <v>455</v>
      </c>
      <c r="F399" s="11" t="s">
        <v>244</v>
      </c>
      <c r="G399" s="24">
        <v>1</v>
      </c>
      <c r="H399" s="12" t="s">
        <v>44</v>
      </c>
      <c r="I399" s="23">
        <v>0</v>
      </c>
      <c r="J399" s="25">
        <f t="shared" ref="J399:J402" si="52">I399*G399</f>
        <v>0</v>
      </c>
      <c r="K399" s="27"/>
      <c r="L399" s="139" t="e">
        <f>J399/#REF!</f>
        <v>#REF!</v>
      </c>
      <c r="M399" s="14"/>
    </row>
    <row r="400" spans="4:13" ht="30">
      <c r="E400" s="38" t="s">
        <v>660</v>
      </c>
      <c r="F400" s="11" t="s">
        <v>245</v>
      </c>
      <c r="G400" s="24">
        <v>1</v>
      </c>
      <c r="H400" s="12" t="s">
        <v>44</v>
      </c>
      <c r="I400" s="23">
        <v>0</v>
      </c>
      <c r="J400" s="25">
        <f t="shared" si="52"/>
        <v>0</v>
      </c>
      <c r="K400" s="27"/>
      <c r="L400" s="139" t="e">
        <f>J400/#REF!</f>
        <v>#REF!</v>
      </c>
      <c r="M400" s="14"/>
    </row>
    <row r="401" spans="5:13" ht="15.75">
      <c r="E401" s="38" t="s">
        <v>661</v>
      </c>
      <c r="F401" s="11" t="s">
        <v>246</v>
      </c>
      <c r="G401" s="24">
        <v>1</v>
      </c>
      <c r="H401" s="12" t="s">
        <v>44</v>
      </c>
      <c r="I401" s="23">
        <v>0</v>
      </c>
      <c r="J401" s="25">
        <f t="shared" si="52"/>
        <v>0</v>
      </c>
      <c r="K401" s="27"/>
      <c r="L401" s="139" t="e">
        <f>J401/#REF!</f>
        <v>#REF!</v>
      </c>
      <c r="M401" s="14"/>
    </row>
    <row r="402" spans="5:13" ht="15.75">
      <c r="E402" s="38" t="s">
        <v>662</v>
      </c>
      <c r="F402" s="11" t="s">
        <v>247</v>
      </c>
      <c r="G402" s="24">
        <v>1</v>
      </c>
      <c r="H402" s="12" t="s">
        <v>44</v>
      </c>
      <c r="I402" s="23">
        <v>0</v>
      </c>
      <c r="J402" s="25">
        <f t="shared" si="52"/>
        <v>0</v>
      </c>
      <c r="K402" s="27"/>
      <c r="L402" s="139" t="e">
        <f>J402/#REF!</f>
        <v>#REF!</v>
      </c>
      <c r="M402" s="14"/>
    </row>
    <row r="403" spans="5:13" ht="15.75">
      <c r="E403" s="38"/>
      <c r="F403" s="69"/>
      <c r="K403" s="5"/>
      <c r="L403" s="139" t="e">
        <f>J403/#REF!</f>
        <v>#REF!</v>
      </c>
      <c r="M403" s="14"/>
    </row>
    <row r="404" spans="5:13" ht="15.75">
      <c r="E404" s="38" t="s">
        <v>453</v>
      </c>
      <c r="F404" s="68" t="s">
        <v>253</v>
      </c>
      <c r="G404" s="24"/>
      <c r="H404" s="12"/>
      <c r="I404" s="23"/>
      <c r="J404" s="35"/>
      <c r="K404" s="27"/>
      <c r="L404" s="139" t="e">
        <f>J404/#REF!</f>
        <v>#REF!</v>
      </c>
      <c r="M404" s="14"/>
    </row>
    <row r="405" spans="5:13" ht="30">
      <c r="E405" s="38" t="s">
        <v>456</v>
      </c>
      <c r="F405" s="11" t="s">
        <v>248</v>
      </c>
      <c r="G405" s="24">
        <v>1</v>
      </c>
      <c r="H405" s="12" t="s">
        <v>44</v>
      </c>
      <c r="I405" s="23">
        <v>0</v>
      </c>
      <c r="J405" s="25">
        <f t="shared" ref="J405" si="53">I405*G405</f>
        <v>0</v>
      </c>
      <c r="K405" s="27"/>
      <c r="L405" s="139" t="e">
        <f>J405/#REF!</f>
        <v>#REF!</v>
      </c>
      <c r="M405" s="14"/>
    </row>
    <row r="406" spans="5:13" ht="15.75">
      <c r="E406" s="38"/>
      <c r="F406" s="69"/>
      <c r="K406" s="5"/>
      <c r="L406" s="139" t="e">
        <f>J406/#REF!</f>
        <v>#REF!</v>
      </c>
      <c r="M406" s="14"/>
    </row>
    <row r="407" spans="5:13" ht="30">
      <c r="E407" s="38" t="s">
        <v>663</v>
      </c>
      <c r="F407" s="68" t="s">
        <v>254</v>
      </c>
      <c r="G407" s="24"/>
      <c r="H407" s="12"/>
      <c r="I407" s="23"/>
      <c r="J407" s="35"/>
      <c r="K407" s="27"/>
      <c r="L407" s="139" t="e">
        <f>J407/#REF!</f>
        <v>#REF!</v>
      </c>
      <c r="M407" s="14"/>
    </row>
    <row r="408" spans="5:13" ht="30">
      <c r="E408" s="38" t="s">
        <v>664</v>
      </c>
      <c r="F408" s="11" t="s">
        <v>726</v>
      </c>
      <c r="G408" s="24">
        <v>1</v>
      </c>
      <c r="H408" s="12" t="s">
        <v>44</v>
      </c>
      <c r="I408" s="23">
        <v>0</v>
      </c>
      <c r="J408" s="25">
        <f t="shared" ref="J408" si="54">I408*G408</f>
        <v>0</v>
      </c>
      <c r="K408" s="27"/>
      <c r="L408" s="139" t="e">
        <f>J408/#REF!</f>
        <v>#REF!</v>
      </c>
      <c r="M408" s="14"/>
    </row>
    <row r="409" spans="5:13" ht="15.75">
      <c r="E409" s="38"/>
      <c r="F409" s="11"/>
      <c r="K409" s="5"/>
      <c r="L409" s="139" t="e">
        <f>J409/#REF!</f>
        <v>#REF!</v>
      </c>
      <c r="M409" s="14"/>
    </row>
    <row r="410" spans="5:13" ht="15.75">
      <c r="E410" s="38" t="s">
        <v>665</v>
      </c>
      <c r="F410" s="68" t="s">
        <v>97</v>
      </c>
      <c r="G410" s="24"/>
      <c r="H410" s="12"/>
      <c r="I410" s="23"/>
      <c r="J410" s="35"/>
      <c r="K410" s="27"/>
      <c r="L410" s="139" t="e">
        <f>J410/#REF!</f>
        <v>#REF!</v>
      </c>
      <c r="M410" s="14"/>
    </row>
    <row r="411" spans="5:13" ht="60">
      <c r="E411" s="38" t="s">
        <v>666</v>
      </c>
      <c r="F411" s="11" t="s">
        <v>767</v>
      </c>
      <c r="G411" s="24">
        <v>1</v>
      </c>
      <c r="H411" s="12" t="s">
        <v>44</v>
      </c>
      <c r="I411" s="23">
        <v>0</v>
      </c>
      <c r="J411" s="25">
        <f t="shared" ref="J411" si="55">I411*G411</f>
        <v>0</v>
      </c>
      <c r="K411" s="27"/>
      <c r="L411" s="139" t="e">
        <f>J411/#REF!</f>
        <v>#REF!</v>
      </c>
      <c r="M411" s="14"/>
    </row>
    <row r="412" spans="5:13" ht="15.75">
      <c r="E412" s="38"/>
      <c r="F412" s="11"/>
      <c r="K412" s="5"/>
      <c r="L412" s="139" t="e">
        <f>J412/#REF!</f>
        <v>#REF!</v>
      </c>
      <c r="M412" s="14"/>
    </row>
    <row r="413" spans="5:13" ht="15.75">
      <c r="E413" s="38" t="s">
        <v>667</v>
      </c>
      <c r="F413" s="68" t="s">
        <v>249</v>
      </c>
      <c r="G413" s="24"/>
      <c r="H413" s="12"/>
      <c r="I413" s="23"/>
      <c r="J413" s="35"/>
      <c r="K413" s="27"/>
      <c r="L413" s="139" t="e">
        <f>J413/#REF!</f>
        <v>#REF!</v>
      </c>
      <c r="M413" s="14"/>
    </row>
    <row r="414" spans="5:13" ht="15.75">
      <c r="E414" s="38" t="s">
        <v>668</v>
      </c>
      <c r="F414" s="11" t="s">
        <v>723</v>
      </c>
      <c r="G414" s="24">
        <v>1</v>
      </c>
      <c r="H414" s="12" t="s">
        <v>44</v>
      </c>
      <c r="I414" s="23">
        <v>0</v>
      </c>
      <c r="J414" s="25">
        <f t="shared" ref="J414" si="56">I414*G414</f>
        <v>0</v>
      </c>
      <c r="K414" s="27"/>
      <c r="L414" s="139" t="e">
        <f>J414/#REF!</f>
        <v>#REF!</v>
      </c>
      <c r="M414" s="14"/>
    </row>
    <row r="415" spans="5:13" ht="15.75">
      <c r="E415" s="38"/>
      <c r="F415" s="11"/>
      <c r="K415" s="5"/>
      <c r="L415" s="139" t="e">
        <f>J415/#REF!</f>
        <v>#REF!</v>
      </c>
      <c r="M415" s="14"/>
    </row>
    <row r="416" spans="5:13" ht="15.75">
      <c r="E416" s="38" t="s">
        <v>669</v>
      </c>
      <c r="F416" s="68" t="s">
        <v>98</v>
      </c>
      <c r="G416" s="24"/>
      <c r="H416" s="12"/>
      <c r="I416" s="23"/>
      <c r="J416" s="35"/>
      <c r="K416" s="27"/>
      <c r="L416" s="139" t="e">
        <f>J416/#REF!</f>
        <v>#REF!</v>
      </c>
      <c r="M416" s="14"/>
    </row>
    <row r="417" spans="3:13" ht="15.75">
      <c r="E417" s="38" t="s">
        <v>670</v>
      </c>
      <c r="F417" s="11" t="s">
        <v>273</v>
      </c>
      <c r="G417" s="24">
        <v>1</v>
      </c>
      <c r="H417" s="12" t="s">
        <v>44</v>
      </c>
      <c r="I417" s="23">
        <v>0</v>
      </c>
      <c r="J417" s="25">
        <f t="shared" ref="J417:J419" si="57">I417*G417</f>
        <v>0</v>
      </c>
      <c r="K417" s="27"/>
      <c r="L417" s="139" t="e">
        <f>J417/#REF!</f>
        <v>#REF!</v>
      </c>
      <c r="M417" s="14"/>
    </row>
    <row r="418" spans="3:13" ht="30">
      <c r="E418" s="38" t="s">
        <v>671</v>
      </c>
      <c r="F418" s="11" t="s">
        <v>252</v>
      </c>
      <c r="G418" s="24">
        <v>1</v>
      </c>
      <c r="H418" s="12" t="s">
        <v>44</v>
      </c>
      <c r="I418" s="23">
        <v>0</v>
      </c>
      <c r="J418" s="25">
        <f t="shared" si="57"/>
        <v>0</v>
      </c>
      <c r="K418" s="27"/>
      <c r="L418" s="139" t="e">
        <f>J418/#REF!</f>
        <v>#REF!</v>
      </c>
      <c r="M418" s="14"/>
    </row>
    <row r="419" spans="3:13" ht="15.75">
      <c r="E419" s="38" t="s">
        <v>672</v>
      </c>
      <c r="F419" s="11" t="s">
        <v>251</v>
      </c>
      <c r="G419" s="24">
        <v>1</v>
      </c>
      <c r="H419" s="12" t="s">
        <v>44</v>
      </c>
      <c r="I419" s="23">
        <v>0</v>
      </c>
      <c r="J419" s="25">
        <f t="shared" si="57"/>
        <v>0</v>
      </c>
      <c r="K419" s="27"/>
      <c r="L419" s="139" t="e">
        <f>J419/#REF!</f>
        <v>#REF!</v>
      </c>
      <c r="M419" s="14"/>
    </row>
    <row r="420" spans="3:13" ht="15.75">
      <c r="E420" s="38"/>
      <c r="F420" s="11"/>
      <c r="K420" s="5"/>
      <c r="L420" s="139" t="e">
        <f>J420/#REF!</f>
        <v>#REF!</v>
      </c>
      <c r="M420" s="14"/>
    </row>
    <row r="421" spans="3:13" ht="15.75">
      <c r="E421" s="38" t="s">
        <v>673</v>
      </c>
      <c r="F421" s="68" t="s">
        <v>250</v>
      </c>
      <c r="G421" s="24"/>
      <c r="H421" s="12"/>
      <c r="I421" s="23"/>
      <c r="J421" s="35"/>
      <c r="K421" s="27"/>
      <c r="L421" s="139" t="e">
        <f>J421/#REF!</f>
        <v>#REF!</v>
      </c>
      <c r="M421" s="14"/>
    </row>
    <row r="422" spans="3:13" ht="30">
      <c r="E422" s="171" t="s">
        <v>674</v>
      </c>
      <c r="F422" s="11" t="s">
        <v>768</v>
      </c>
      <c r="G422" s="381">
        <v>1</v>
      </c>
      <c r="H422" s="382" t="s">
        <v>44</v>
      </c>
      <c r="I422" s="383">
        <v>0</v>
      </c>
      <c r="J422" s="442">
        <f t="shared" ref="J422" si="58">I422*G422</f>
        <v>0</v>
      </c>
      <c r="K422" s="173"/>
      <c r="L422" s="384" t="e">
        <f>J422/#REF!</f>
        <v>#REF!</v>
      </c>
      <c r="M422" s="170"/>
    </row>
    <row r="423" spans="3:13" ht="15.75">
      <c r="E423" s="38"/>
      <c r="F423" s="11"/>
      <c r="K423" s="5"/>
      <c r="L423" s="139" t="e">
        <f>J423/#REF!</f>
        <v>#REF!</v>
      </c>
      <c r="M423" s="14"/>
    </row>
    <row r="424" spans="3:13" ht="15.75">
      <c r="E424" s="38" t="s">
        <v>675</v>
      </c>
      <c r="F424" s="68" t="s">
        <v>255</v>
      </c>
      <c r="G424" s="24"/>
      <c r="H424" s="12"/>
      <c r="I424" s="23"/>
      <c r="J424" s="35"/>
      <c r="K424" s="27"/>
      <c r="L424" s="139" t="e">
        <f>J424/#REF!</f>
        <v>#REF!</v>
      </c>
      <c r="M424" s="14"/>
    </row>
    <row r="425" spans="3:13" ht="45">
      <c r="E425" s="38" t="s">
        <v>676</v>
      </c>
      <c r="F425" s="11" t="s">
        <v>727</v>
      </c>
      <c r="G425" s="24">
        <v>1</v>
      </c>
      <c r="H425" s="12" t="s">
        <v>44</v>
      </c>
      <c r="I425" s="23">
        <v>0</v>
      </c>
      <c r="J425" s="25">
        <f t="shared" ref="J425" si="59">I425*G425</f>
        <v>0</v>
      </c>
      <c r="K425" s="27"/>
      <c r="L425" s="139" t="e">
        <f>J425/#REF!</f>
        <v>#REF!</v>
      </c>
      <c r="M425" s="14"/>
    </row>
    <row r="426" spans="3:13" ht="15.75">
      <c r="E426" s="38"/>
      <c r="F426" s="11"/>
      <c r="K426" s="5"/>
      <c r="L426" s="139" t="e">
        <f>J426/#REF!</f>
        <v>#REF!</v>
      </c>
      <c r="M426" s="14"/>
    </row>
    <row r="427" spans="3:13" ht="15.75">
      <c r="E427" s="38" t="s">
        <v>677</v>
      </c>
      <c r="F427" s="68" t="s">
        <v>256</v>
      </c>
      <c r="G427" s="24"/>
      <c r="H427" s="12"/>
      <c r="I427" s="23"/>
      <c r="J427" s="35"/>
      <c r="K427" s="27"/>
      <c r="L427" s="139" t="e">
        <f>J427/#REF!</f>
        <v>#REF!</v>
      </c>
      <c r="M427" s="14"/>
    </row>
    <row r="428" spans="3:13" ht="15.75">
      <c r="E428" s="38" t="s">
        <v>678</v>
      </c>
      <c r="F428" s="11" t="s">
        <v>100</v>
      </c>
      <c r="G428" s="24">
        <v>1</v>
      </c>
      <c r="H428" s="12" t="s">
        <v>44</v>
      </c>
      <c r="I428" s="23">
        <v>0</v>
      </c>
      <c r="J428" s="25">
        <f t="shared" ref="J428:J430" si="60">I428*G428</f>
        <v>0</v>
      </c>
      <c r="K428" s="27"/>
      <c r="L428" s="139" t="e">
        <f>J428/#REF!</f>
        <v>#REF!</v>
      </c>
      <c r="M428" s="14"/>
    </row>
    <row r="429" spans="3:13" ht="15.75">
      <c r="E429" s="38" t="s">
        <v>679</v>
      </c>
      <c r="F429" s="11" t="s">
        <v>111</v>
      </c>
      <c r="G429" s="24">
        <v>1</v>
      </c>
      <c r="H429" s="12" t="s">
        <v>44</v>
      </c>
      <c r="I429" s="23">
        <v>0</v>
      </c>
      <c r="J429" s="25">
        <f t="shared" si="60"/>
        <v>0</v>
      </c>
      <c r="K429" s="27"/>
      <c r="L429" s="139" t="e">
        <f>J429/#REF!</f>
        <v>#REF!</v>
      </c>
      <c r="M429" s="14"/>
    </row>
    <row r="430" spans="3:13" ht="15.75">
      <c r="C430" s="373"/>
      <c r="D430" s="374"/>
      <c r="E430" s="375" t="s">
        <v>742</v>
      </c>
      <c r="F430" s="376" t="s">
        <v>744</v>
      </c>
      <c r="G430" s="24">
        <v>1</v>
      </c>
      <c r="H430" s="12" t="s">
        <v>44</v>
      </c>
      <c r="I430" s="23">
        <v>0</v>
      </c>
      <c r="J430" s="25">
        <f t="shared" si="60"/>
        <v>0</v>
      </c>
      <c r="K430" s="27"/>
      <c r="L430" s="139" t="e">
        <f>J430/#REF!</f>
        <v>#REF!</v>
      </c>
      <c r="M430" s="14"/>
    </row>
    <row r="431" spans="3:13" ht="15.75">
      <c r="C431" s="373"/>
      <c r="D431" s="374"/>
      <c r="E431" s="375" t="s">
        <v>743</v>
      </c>
      <c r="F431" s="376" t="s">
        <v>745</v>
      </c>
      <c r="G431" s="24">
        <v>1</v>
      </c>
      <c r="H431" s="12" t="s">
        <v>44</v>
      </c>
      <c r="I431" s="23">
        <v>0</v>
      </c>
      <c r="J431" s="25">
        <f t="shared" ref="J431" si="61">I431*G431</f>
        <v>0</v>
      </c>
      <c r="K431" s="27"/>
      <c r="L431" s="139" t="e">
        <f>J431/#REF!</f>
        <v>#REF!</v>
      </c>
      <c r="M431" s="14"/>
    </row>
    <row r="432" spans="3:13" ht="15.75">
      <c r="E432" s="38"/>
      <c r="F432" s="11"/>
      <c r="K432" s="5"/>
      <c r="L432" s="139" t="e">
        <f>J432/#REF!</f>
        <v>#REF!</v>
      </c>
      <c r="M432" s="14"/>
    </row>
    <row r="433" spans="3:15" ht="15.75">
      <c r="E433" s="38" t="s">
        <v>680</v>
      </c>
      <c r="F433" s="80" t="s">
        <v>807</v>
      </c>
      <c r="G433" s="24"/>
      <c r="H433" s="12"/>
      <c r="I433" s="23"/>
      <c r="J433" s="35"/>
      <c r="K433" s="27"/>
      <c r="L433" s="139" t="e">
        <f>J433/#REF!</f>
        <v>#REF!</v>
      </c>
      <c r="M433" s="14"/>
    </row>
    <row r="434" spans="3:15" ht="15.75">
      <c r="E434" s="38" t="s">
        <v>681</v>
      </c>
      <c r="F434" s="11" t="s">
        <v>228</v>
      </c>
      <c r="G434" s="24">
        <v>2</v>
      </c>
      <c r="H434" s="12" t="s">
        <v>44</v>
      </c>
      <c r="I434" s="23">
        <v>0</v>
      </c>
      <c r="J434" s="25">
        <f t="shared" ref="J434:J443" si="62">I434*G434</f>
        <v>0</v>
      </c>
      <c r="K434" s="27"/>
      <c r="L434" s="139" t="e">
        <f>J434/#REF!</f>
        <v>#REF!</v>
      </c>
      <c r="M434" s="14"/>
    </row>
    <row r="435" spans="3:15" ht="15.75">
      <c r="E435" s="38" t="s">
        <v>682</v>
      </c>
      <c r="F435" s="11" t="s">
        <v>229</v>
      </c>
      <c r="G435" s="24">
        <v>2</v>
      </c>
      <c r="H435" s="12" t="s">
        <v>44</v>
      </c>
      <c r="I435" s="23">
        <v>0</v>
      </c>
      <c r="J435" s="25">
        <f t="shared" si="62"/>
        <v>0</v>
      </c>
      <c r="K435" s="27"/>
      <c r="L435" s="139" t="e">
        <f>J435/#REF!</f>
        <v>#REF!</v>
      </c>
      <c r="M435" s="14"/>
    </row>
    <row r="436" spans="3:15" ht="15.75">
      <c r="E436" s="38" t="s">
        <v>683</v>
      </c>
      <c r="F436" s="11" t="s">
        <v>230</v>
      </c>
      <c r="G436" s="24">
        <v>2</v>
      </c>
      <c r="H436" s="12" t="s">
        <v>44</v>
      </c>
      <c r="I436" s="23">
        <v>0</v>
      </c>
      <c r="J436" s="25">
        <f t="shared" si="62"/>
        <v>0</v>
      </c>
      <c r="K436" s="27"/>
      <c r="L436" s="139" t="e">
        <f>J436/#REF!</f>
        <v>#REF!</v>
      </c>
      <c r="M436" s="14"/>
    </row>
    <row r="437" spans="3:15" ht="15.75">
      <c r="C437" s="373"/>
      <c r="D437" s="374"/>
      <c r="E437" s="375" t="s">
        <v>684</v>
      </c>
      <c r="F437" s="376" t="s">
        <v>231</v>
      </c>
      <c r="G437" s="24">
        <v>2</v>
      </c>
      <c r="H437" s="12" t="s">
        <v>44</v>
      </c>
      <c r="I437" s="23">
        <v>0</v>
      </c>
      <c r="J437" s="25">
        <f t="shared" si="62"/>
        <v>0</v>
      </c>
      <c r="K437" s="27"/>
      <c r="L437" s="139" t="e">
        <f>J437/#REF!</f>
        <v>#REF!</v>
      </c>
      <c r="M437" s="14"/>
    </row>
    <row r="438" spans="3:15" ht="15.75">
      <c r="C438" s="373"/>
      <c r="D438" s="374"/>
      <c r="E438" s="375" t="s">
        <v>685</v>
      </c>
      <c r="F438" s="376" t="s">
        <v>724</v>
      </c>
      <c r="G438" s="24">
        <v>2</v>
      </c>
      <c r="H438" s="12" t="s">
        <v>44</v>
      </c>
      <c r="I438" s="23">
        <v>0</v>
      </c>
      <c r="J438" s="25">
        <f t="shared" si="62"/>
        <v>0</v>
      </c>
      <c r="K438" s="27"/>
      <c r="L438" s="139" t="e">
        <f>J438/#REF!</f>
        <v>#REF!</v>
      </c>
      <c r="M438" s="14"/>
    </row>
    <row r="439" spans="3:15" ht="15.75">
      <c r="C439" s="373"/>
      <c r="D439" s="374"/>
      <c r="E439" s="375" t="s">
        <v>686</v>
      </c>
      <c r="F439" s="376" t="s">
        <v>232</v>
      </c>
      <c r="G439" s="24">
        <v>2</v>
      </c>
      <c r="H439" s="12" t="s">
        <v>44</v>
      </c>
      <c r="I439" s="23">
        <v>0</v>
      </c>
      <c r="J439" s="25">
        <f t="shared" si="62"/>
        <v>0</v>
      </c>
      <c r="K439" s="27"/>
      <c r="L439" s="139" t="e">
        <f>J439/#REF!</f>
        <v>#REF!</v>
      </c>
      <c r="M439" s="14"/>
    </row>
    <row r="440" spans="3:15" ht="15.75">
      <c r="C440" s="373"/>
      <c r="D440" s="374"/>
      <c r="E440" s="375" t="s">
        <v>687</v>
      </c>
      <c r="F440" s="376" t="s">
        <v>233</v>
      </c>
      <c r="G440" s="24">
        <v>2</v>
      </c>
      <c r="H440" s="12" t="s">
        <v>44</v>
      </c>
      <c r="I440" s="23">
        <v>0</v>
      </c>
      <c r="J440" s="25">
        <f>I440*G440</f>
        <v>0</v>
      </c>
      <c r="K440" s="27"/>
      <c r="L440" s="139" t="e">
        <f>J440/#REF!</f>
        <v>#REF!</v>
      </c>
      <c r="M440" s="14"/>
    </row>
    <row r="441" spans="3:15" ht="32.1" customHeight="1">
      <c r="C441" s="373"/>
      <c r="D441" s="374"/>
      <c r="E441" s="375" t="s">
        <v>688</v>
      </c>
      <c r="F441" s="376" t="s">
        <v>234</v>
      </c>
      <c r="G441" s="24">
        <v>2</v>
      </c>
      <c r="H441" s="12" t="s">
        <v>44</v>
      </c>
      <c r="I441" s="23">
        <v>0</v>
      </c>
      <c r="J441" s="25">
        <f t="shared" si="62"/>
        <v>0</v>
      </c>
      <c r="K441" s="27"/>
      <c r="L441" s="139" t="e">
        <f>J441/#REF!</f>
        <v>#REF!</v>
      </c>
      <c r="M441" s="14"/>
    </row>
    <row r="442" spans="3:15" ht="15.75">
      <c r="E442" s="38" t="s">
        <v>689</v>
      </c>
      <c r="F442" s="11" t="s">
        <v>235</v>
      </c>
      <c r="G442" s="24">
        <v>2</v>
      </c>
      <c r="H442" s="12" t="s">
        <v>44</v>
      </c>
      <c r="I442" s="23">
        <v>0</v>
      </c>
      <c r="J442" s="25">
        <f t="shared" si="62"/>
        <v>0</v>
      </c>
      <c r="K442" s="27"/>
      <c r="L442" s="139" t="e">
        <f>J442/#REF!</f>
        <v>#REF!</v>
      </c>
      <c r="M442" s="14"/>
    </row>
    <row r="443" spans="3:15" ht="30">
      <c r="E443" s="38" t="s">
        <v>690</v>
      </c>
      <c r="F443" s="11" t="s">
        <v>236</v>
      </c>
      <c r="G443" s="24">
        <v>2</v>
      </c>
      <c r="H443" s="12" t="s">
        <v>44</v>
      </c>
      <c r="I443" s="23">
        <v>0</v>
      </c>
      <c r="J443" s="25">
        <f t="shared" si="62"/>
        <v>0</v>
      </c>
      <c r="K443" s="27"/>
      <c r="L443" s="139" t="e">
        <f>J443/#REF!</f>
        <v>#REF!</v>
      </c>
      <c r="M443" s="14"/>
    </row>
    <row r="444" spans="3:15" ht="15.75" thickBot="1">
      <c r="E444" s="6"/>
      <c r="F444" s="69"/>
      <c r="I444" s="204"/>
      <c r="K444" s="5"/>
      <c r="L444" s="10"/>
      <c r="M444" s="14"/>
    </row>
    <row r="445" spans="3:15" ht="21" thickBot="1">
      <c r="E445" s="84">
        <v>28</v>
      </c>
      <c r="F445" s="83" t="s">
        <v>102</v>
      </c>
      <c r="G445" s="17"/>
      <c r="H445" s="18"/>
      <c r="I445" s="18"/>
      <c r="J445" s="18"/>
      <c r="K445" s="141">
        <f>SUM(J447:J475)</f>
        <v>0</v>
      </c>
      <c r="L445" s="147" t="e">
        <f>SUM(L447:L475)</f>
        <v>#REF!</v>
      </c>
      <c r="M445" s="90">
        <f>K445*20%</f>
        <v>0</v>
      </c>
      <c r="N445" s="34"/>
      <c r="O445" s="34"/>
    </row>
    <row r="446" spans="3:15">
      <c r="E446" s="6"/>
      <c r="F446" s="69"/>
      <c r="K446" s="5"/>
      <c r="L446" s="10"/>
      <c r="M446" s="14"/>
    </row>
    <row r="447" spans="3:15" ht="15.75">
      <c r="E447" s="38" t="s">
        <v>520</v>
      </c>
      <c r="F447" s="80" t="s">
        <v>347</v>
      </c>
      <c r="G447" s="24"/>
      <c r="H447" s="12"/>
      <c r="I447" s="23"/>
      <c r="J447" s="35"/>
      <c r="K447" s="27"/>
      <c r="L447" s="145"/>
      <c r="M447" s="14"/>
    </row>
    <row r="448" spans="3:15" ht="15.75">
      <c r="E448" s="38" t="s">
        <v>691</v>
      </c>
      <c r="F448" s="11" t="s">
        <v>348</v>
      </c>
      <c r="G448" s="24">
        <v>2</v>
      </c>
      <c r="H448" s="12" t="s">
        <v>47</v>
      </c>
      <c r="I448" s="23">
        <v>0</v>
      </c>
      <c r="J448" s="25">
        <f t="shared" ref="J448:J449" si="63">I448*G448</f>
        <v>0</v>
      </c>
      <c r="K448" s="27"/>
      <c r="L448" s="139" t="e">
        <f>J448/#REF!</f>
        <v>#REF!</v>
      </c>
      <c r="M448" s="14"/>
    </row>
    <row r="449" spans="2:21" ht="15.75">
      <c r="E449" s="38" t="s">
        <v>692</v>
      </c>
      <c r="F449" s="11" t="s">
        <v>349</v>
      </c>
      <c r="G449" s="24">
        <v>5</v>
      </c>
      <c r="H449" s="12" t="s">
        <v>47</v>
      </c>
      <c r="I449" s="23">
        <v>0</v>
      </c>
      <c r="J449" s="25">
        <f t="shared" si="63"/>
        <v>0</v>
      </c>
      <c r="K449" s="27"/>
      <c r="L449" s="139" t="e">
        <f>J449/#REF!</f>
        <v>#REF!</v>
      </c>
      <c r="M449" s="14"/>
    </row>
    <row r="450" spans="2:21" ht="15.75">
      <c r="E450" s="38" t="s">
        <v>693</v>
      </c>
      <c r="F450" s="11" t="s">
        <v>350</v>
      </c>
      <c r="G450" s="24">
        <v>3</v>
      </c>
      <c r="H450" s="12" t="s">
        <v>47</v>
      </c>
      <c r="I450" s="23">
        <v>0</v>
      </c>
      <c r="J450" s="25">
        <f t="shared" ref="J450:J454" si="64">I450*G450</f>
        <v>0</v>
      </c>
      <c r="K450" s="27"/>
      <c r="L450" s="139" t="e">
        <f>J450/#REF!</f>
        <v>#REF!</v>
      </c>
      <c r="M450" s="14"/>
    </row>
    <row r="451" spans="2:21" ht="15.75">
      <c r="E451" s="38" t="s">
        <v>694</v>
      </c>
      <c r="F451" s="11" t="s">
        <v>103</v>
      </c>
      <c r="G451" s="24">
        <v>1</v>
      </c>
      <c r="H451" s="12" t="s">
        <v>44</v>
      </c>
      <c r="I451" s="23">
        <v>0</v>
      </c>
      <c r="J451" s="25">
        <f t="shared" si="64"/>
        <v>0</v>
      </c>
      <c r="K451" s="27"/>
      <c r="L451" s="139" t="e">
        <f>J451/#REF!</f>
        <v>#REF!</v>
      </c>
      <c r="M451" s="14"/>
    </row>
    <row r="452" spans="2:21" ht="15.75">
      <c r="E452" s="38" t="s">
        <v>695</v>
      </c>
      <c r="F452" s="11" t="s">
        <v>351</v>
      </c>
      <c r="G452" s="24">
        <v>1</v>
      </c>
      <c r="H452" s="12" t="s">
        <v>44</v>
      </c>
      <c r="I452" s="23">
        <v>0</v>
      </c>
      <c r="J452" s="25">
        <f t="shared" si="64"/>
        <v>0</v>
      </c>
      <c r="K452" s="27"/>
      <c r="L452" s="139" t="e">
        <f>J452/#REF!</f>
        <v>#REF!</v>
      </c>
      <c r="M452" s="14"/>
    </row>
    <row r="453" spans="2:21" ht="15.75">
      <c r="E453" s="38" t="s">
        <v>696</v>
      </c>
      <c r="F453" s="11" t="s">
        <v>352</v>
      </c>
      <c r="G453" s="24">
        <v>1</v>
      </c>
      <c r="H453" s="12" t="s">
        <v>44</v>
      </c>
      <c r="I453" s="23">
        <f t="shared" ref="I453:I454" si="65">B453</f>
        <v>0</v>
      </c>
      <c r="J453" s="25">
        <f t="shared" si="64"/>
        <v>0</v>
      </c>
      <c r="K453" s="27"/>
      <c r="L453" s="139" t="e">
        <f>J453/#REF!</f>
        <v>#REF!</v>
      </c>
      <c r="M453" s="14"/>
    </row>
    <row r="454" spans="2:21" ht="15.75">
      <c r="E454" s="38" t="s">
        <v>697</v>
      </c>
      <c r="F454" s="11" t="s">
        <v>104</v>
      </c>
      <c r="G454" s="24">
        <v>1</v>
      </c>
      <c r="H454" s="12" t="s">
        <v>44</v>
      </c>
      <c r="I454" s="23">
        <f t="shared" si="65"/>
        <v>0</v>
      </c>
      <c r="J454" s="25">
        <f t="shared" si="64"/>
        <v>0</v>
      </c>
      <c r="K454" s="27"/>
      <c r="L454" s="139" t="e">
        <f>J454/#REF!</f>
        <v>#REF!</v>
      </c>
      <c r="M454" s="14"/>
    </row>
    <row r="455" spans="2:21">
      <c r="E455" s="6"/>
      <c r="F455" s="11"/>
      <c r="G455" s="24"/>
      <c r="H455" s="12"/>
      <c r="K455" s="5"/>
      <c r="L455" s="10"/>
      <c r="M455" s="14"/>
    </row>
    <row r="456" spans="2:21" ht="15.75">
      <c r="E456" s="38" t="s">
        <v>521</v>
      </c>
      <c r="F456" s="80" t="s">
        <v>353</v>
      </c>
      <c r="G456" s="24"/>
      <c r="H456" s="12"/>
      <c r="I456" s="23"/>
      <c r="J456" s="35"/>
      <c r="K456" s="27"/>
      <c r="L456" s="145"/>
      <c r="M456" s="14"/>
    </row>
    <row r="457" spans="2:21" ht="15.75">
      <c r="E457" s="38" t="s">
        <v>698</v>
      </c>
      <c r="F457" s="11" t="s">
        <v>597</v>
      </c>
      <c r="G457" s="24">
        <v>2</v>
      </c>
      <c r="H457" s="12" t="s">
        <v>47</v>
      </c>
      <c r="I457" s="23">
        <v>0</v>
      </c>
      <c r="J457" s="25">
        <f t="shared" ref="J457:J461" si="66">I457*G457</f>
        <v>0</v>
      </c>
      <c r="K457" s="27"/>
      <c r="L457" s="139" t="e">
        <f>J457/#REF!</f>
        <v>#REF!</v>
      </c>
      <c r="M457" s="14"/>
      <c r="U457" s="30"/>
    </row>
    <row r="458" spans="2:21" ht="15.75">
      <c r="E458" s="38" t="s">
        <v>699</v>
      </c>
      <c r="F458" s="11" t="s">
        <v>354</v>
      </c>
      <c r="G458" s="24">
        <v>1</v>
      </c>
      <c r="H458" s="12" t="s">
        <v>44</v>
      </c>
      <c r="I458" s="23">
        <v>0</v>
      </c>
      <c r="J458" s="25">
        <f t="shared" si="66"/>
        <v>0</v>
      </c>
      <c r="K458" s="27"/>
      <c r="L458" s="139" t="e">
        <f>J458/#REF!</f>
        <v>#REF!</v>
      </c>
      <c r="M458" s="14"/>
    </row>
    <row r="459" spans="2:21" ht="15.75">
      <c r="E459" s="38" t="s">
        <v>700</v>
      </c>
      <c r="F459" s="11" t="s">
        <v>355</v>
      </c>
      <c r="G459" s="24">
        <v>1</v>
      </c>
      <c r="H459" s="12" t="s">
        <v>44</v>
      </c>
      <c r="I459" s="23">
        <v>0</v>
      </c>
      <c r="J459" s="25">
        <f t="shared" si="66"/>
        <v>0</v>
      </c>
      <c r="K459" s="27"/>
      <c r="L459" s="139" t="e">
        <f>J459/#REF!</f>
        <v>#REF!</v>
      </c>
      <c r="M459" s="14"/>
    </row>
    <row r="460" spans="2:21" ht="15.75">
      <c r="E460" s="38" t="s">
        <v>701</v>
      </c>
      <c r="F460" s="11" t="s">
        <v>356</v>
      </c>
      <c r="G460" s="24">
        <v>1</v>
      </c>
      <c r="H460" s="12" t="s">
        <v>44</v>
      </c>
      <c r="I460" s="23">
        <v>0</v>
      </c>
      <c r="J460" s="25">
        <f t="shared" si="66"/>
        <v>0</v>
      </c>
      <c r="K460" s="27"/>
      <c r="L460" s="139" t="e">
        <f>J460/#REF!</f>
        <v>#REF!</v>
      </c>
      <c r="M460" s="14"/>
    </row>
    <row r="461" spans="2:21" ht="15.75">
      <c r="E461" s="38" t="s">
        <v>702</v>
      </c>
      <c r="F461" s="11" t="s">
        <v>357</v>
      </c>
      <c r="G461" s="24">
        <v>1</v>
      </c>
      <c r="H461" s="12" t="s">
        <v>44</v>
      </c>
      <c r="I461" s="23">
        <v>0</v>
      </c>
      <c r="J461" s="25">
        <f t="shared" si="66"/>
        <v>0</v>
      </c>
      <c r="K461" s="27"/>
      <c r="L461" s="139" t="e">
        <f>J461/#REF!</f>
        <v>#REF!</v>
      </c>
      <c r="M461" s="14"/>
    </row>
    <row r="462" spans="2:21" ht="15.75">
      <c r="E462" s="38"/>
      <c r="F462" s="70"/>
      <c r="G462" s="24"/>
      <c r="H462" s="12"/>
      <c r="I462" s="23"/>
      <c r="K462" s="5"/>
      <c r="L462" s="5"/>
      <c r="M462" s="14"/>
    </row>
    <row r="463" spans="2:21" ht="15.75">
      <c r="E463" s="38" t="s">
        <v>522</v>
      </c>
      <c r="F463" s="80" t="s">
        <v>358</v>
      </c>
      <c r="G463" s="24"/>
      <c r="H463" s="12"/>
      <c r="I463" s="23"/>
      <c r="J463" s="35"/>
      <c r="K463" s="27"/>
      <c r="L463" s="145"/>
      <c r="M463" s="14"/>
    </row>
    <row r="464" spans="2:21" s="8" customFormat="1" ht="15" customHeight="1">
      <c r="B464"/>
      <c r="C464"/>
      <c r="D464" s="14"/>
      <c r="E464" s="38" t="s">
        <v>703</v>
      </c>
      <c r="F464" s="11" t="s">
        <v>359</v>
      </c>
      <c r="G464" s="5">
        <v>5</v>
      </c>
      <c r="H464" s="12" t="s">
        <v>47</v>
      </c>
      <c r="I464" s="23">
        <v>0</v>
      </c>
      <c r="J464" s="25">
        <f t="shared" ref="J464:J467" si="67">I464*G464</f>
        <v>0</v>
      </c>
      <c r="K464" s="27"/>
      <c r="L464" s="139" t="e">
        <f>J464/#REF!</f>
        <v>#REF!</v>
      </c>
      <c r="M464" s="72"/>
    </row>
    <row r="465" spans="5:13" ht="15.75">
      <c r="E465" s="38" t="s">
        <v>704</v>
      </c>
      <c r="F465" s="11" t="s">
        <v>360</v>
      </c>
      <c r="G465" s="5">
        <v>4</v>
      </c>
      <c r="H465" s="12" t="s">
        <v>47</v>
      </c>
      <c r="I465" s="23">
        <v>0</v>
      </c>
      <c r="J465" s="25">
        <f t="shared" si="67"/>
        <v>0</v>
      </c>
      <c r="K465" s="27"/>
      <c r="L465" s="139" t="e">
        <f>J465/#REF!</f>
        <v>#REF!</v>
      </c>
      <c r="M465" s="14"/>
    </row>
    <row r="466" spans="5:13" ht="15.75">
      <c r="E466" s="38" t="s">
        <v>705</v>
      </c>
      <c r="F466" s="11" t="s">
        <v>361</v>
      </c>
      <c r="G466" s="5">
        <v>1</v>
      </c>
      <c r="H466" s="12" t="s">
        <v>44</v>
      </c>
      <c r="I466" s="23">
        <v>0</v>
      </c>
      <c r="J466" s="25">
        <f t="shared" si="67"/>
        <v>0</v>
      </c>
      <c r="K466" s="27"/>
      <c r="L466" s="139" t="e">
        <f>J466/#REF!</f>
        <v>#REF!</v>
      </c>
      <c r="M466" s="14"/>
    </row>
    <row r="467" spans="5:13" ht="15.75">
      <c r="E467" s="38" t="s">
        <v>706</v>
      </c>
      <c r="F467" s="11" t="s">
        <v>362</v>
      </c>
      <c r="G467" s="5">
        <v>1</v>
      </c>
      <c r="H467" s="12" t="s">
        <v>44</v>
      </c>
      <c r="I467" s="23">
        <v>0</v>
      </c>
      <c r="J467" s="25">
        <f t="shared" si="67"/>
        <v>0</v>
      </c>
      <c r="K467" s="27"/>
      <c r="L467" s="139" t="e">
        <f>J467/#REF!</f>
        <v>#REF!</v>
      </c>
      <c r="M467" s="14"/>
    </row>
    <row r="468" spans="5:13" ht="15.75">
      <c r="E468" s="38"/>
      <c r="K468" s="5"/>
      <c r="L468" s="5"/>
      <c r="M468" s="14"/>
    </row>
    <row r="469" spans="5:13" ht="15.75">
      <c r="E469" s="38" t="s">
        <v>523</v>
      </c>
      <c r="F469" s="80" t="s">
        <v>363</v>
      </c>
      <c r="I469" s="23"/>
      <c r="J469" s="35"/>
      <c r="K469" s="27"/>
      <c r="L469" s="145"/>
      <c r="M469" s="14"/>
    </row>
    <row r="470" spans="5:13" ht="15.75">
      <c r="E470" s="38" t="s">
        <v>707</v>
      </c>
      <c r="F470" s="11" t="s">
        <v>364</v>
      </c>
      <c r="G470" s="5">
        <v>1</v>
      </c>
      <c r="H470" s="12" t="s">
        <v>47</v>
      </c>
      <c r="I470" s="23">
        <v>0</v>
      </c>
      <c r="J470" s="25">
        <f t="shared" ref="J470:J472" si="68">I470*G470</f>
        <v>0</v>
      </c>
      <c r="K470" s="27"/>
      <c r="L470" s="139" t="e">
        <f>J470/#REF!</f>
        <v>#REF!</v>
      </c>
      <c r="M470" s="14"/>
    </row>
    <row r="471" spans="5:13" ht="15.75">
      <c r="E471" s="38" t="s">
        <v>708</v>
      </c>
      <c r="F471" s="11" t="s">
        <v>365</v>
      </c>
      <c r="G471" s="5">
        <v>1</v>
      </c>
      <c r="H471" s="12" t="s">
        <v>44</v>
      </c>
      <c r="I471" s="23">
        <v>0</v>
      </c>
      <c r="J471" s="25">
        <f t="shared" si="68"/>
        <v>0</v>
      </c>
      <c r="K471" s="27"/>
      <c r="L471" s="139" t="e">
        <f>J471/#REF!</f>
        <v>#REF!</v>
      </c>
      <c r="M471" s="14"/>
    </row>
    <row r="472" spans="5:13" ht="15.75">
      <c r="E472" s="38" t="s">
        <v>709</v>
      </c>
      <c r="F472" s="11" t="s">
        <v>104</v>
      </c>
      <c r="G472" s="5">
        <v>1</v>
      </c>
      <c r="H472" s="12" t="s">
        <v>44</v>
      </c>
      <c r="I472" s="23">
        <f t="shared" ref="I472" si="69">B472</f>
        <v>0</v>
      </c>
      <c r="J472" s="25">
        <f t="shared" si="68"/>
        <v>0</v>
      </c>
      <c r="K472" s="27"/>
      <c r="L472" s="139" t="e">
        <f>J472/#REF!</f>
        <v>#REF!</v>
      </c>
      <c r="M472" s="14"/>
    </row>
    <row r="473" spans="5:13" ht="15.75">
      <c r="E473" s="38"/>
      <c r="F473" s="11"/>
      <c r="M473" s="14"/>
    </row>
    <row r="474" spans="5:13" ht="15.75">
      <c r="E474" s="38" t="s">
        <v>710</v>
      </c>
      <c r="F474" s="80" t="s">
        <v>366</v>
      </c>
      <c r="I474" s="23"/>
      <c r="J474" s="35"/>
      <c r="K474" s="27"/>
      <c r="L474" s="145"/>
      <c r="M474" s="14"/>
    </row>
    <row r="475" spans="5:13" ht="15.75">
      <c r="E475" s="38" t="s">
        <v>711</v>
      </c>
      <c r="F475" s="11" t="s">
        <v>626</v>
      </c>
      <c r="G475" s="5">
        <v>1</v>
      </c>
      <c r="H475" s="12" t="s">
        <v>44</v>
      </c>
      <c r="I475" s="23">
        <v>0</v>
      </c>
      <c r="J475" s="25">
        <f t="shared" ref="J475" si="70">I475*G475</f>
        <v>0</v>
      </c>
      <c r="K475" s="27"/>
      <c r="L475" s="139" t="e">
        <f>J475/#REF!</f>
        <v>#REF!</v>
      </c>
      <c r="M475" s="14"/>
    </row>
    <row r="476" spans="5:13" ht="16.5" thickBot="1">
      <c r="E476" s="38"/>
      <c r="F476" s="11"/>
      <c r="H476" s="12"/>
      <c r="I476" s="23"/>
      <c r="J476" s="25"/>
      <c r="K476" s="27"/>
      <c r="L476" s="139"/>
      <c r="M476" s="14"/>
    </row>
    <row r="477" spans="5:13" ht="21" customHeight="1" thickBot="1">
      <c r="E477" s="121" t="s">
        <v>260</v>
      </c>
      <c r="F477" s="99" t="s">
        <v>367</v>
      </c>
      <c r="G477" s="99"/>
      <c r="H477" s="99"/>
      <c r="I477" s="99"/>
      <c r="J477" s="99"/>
      <c r="K477" s="179">
        <f>SUM(K376:K476)</f>
        <v>0</v>
      </c>
      <c r="L477" s="186" t="e">
        <f>L509+L445+L388</f>
        <v>#DIV/0!</v>
      </c>
      <c r="M477" s="150">
        <f>K477*20%</f>
        <v>0</v>
      </c>
    </row>
    <row r="478" spans="5:13" ht="15.75" thickBot="1"/>
    <row r="479" spans="5:13" ht="18.75" thickBot="1">
      <c r="E479" s="395" t="s">
        <v>369</v>
      </c>
      <c r="F479" s="396" t="s">
        <v>370</v>
      </c>
      <c r="G479" s="152"/>
      <c r="H479" s="152"/>
      <c r="I479" s="152"/>
      <c r="J479" s="152"/>
      <c r="K479" s="394">
        <f>SUM(J480:J483)</f>
        <v>0</v>
      </c>
      <c r="L479" s="394" t="e">
        <f>SUM(L480:L483)</f>
        <v>#REF!</v>
      </c>
      <c r="M479" s="159">
        <f>K479*20%</f>
        <v>0</v>
      </c>
    </row>
    <row r="480" spans="5:13" ht="15" customHeight="1">
      <c r="E480" s="119"/>
      <c r="F480" s="98"/>
      <c r="G480" s="98"/>
      <c r="H480" s="98"/>
      <c r="I480" s="98"/>
      <c r="J480" s="98"/>
      <c r="K480" s="98"/>
      <c r="L480" s="98"/>
    </row>
    <row r="481" spans="3:15" ht="15" customHeight="1">
      <c r="E481" s="38" t="s">
        <v>712</v>
      </c>
      <c r="F481" s="97"/>
      <c r="G481" s="41"/>
      <c r="I481" s="23">
        <v>0</v>
      </c>
      <c r="J481" s="25">
        <f t="shared" ref="J481" si="71">I481*G481</f>
        <v>0</v>
      </c>
      <c r="K481" s="27"/>
      <c r="L481" s="139" t="e">
        <f>J481/#REF!</f>
        <v>#REF!</v>
      </c>
    </row>
    <row r="482" spans="3:15" ht="15" customHeight="1">
      <c r="E482" s="38" t="s">
        <v>713</v>
      </c>
      <c r="F482" s="97"/>
      <c r="G482" s="41"/>
      <c r="H482" s="12"/>
      <c r="I482" s="23">
        <v>0</v>
      </c>
      <c r="J482" s="25">
        <f t="shared" ref="J482" si="72">I482*G482</f>
        <v>0</v>
      </c>
      <c r="K482" s="27"/>
      <c r="L482" s="139" t="e">
        <f>J482/#REF!</f>
        <v>#REF!</v>
      </c>
    </row>
    <row r="483" spans="3:15" ht="15.75" thickBot="1">
      <c r="E483" s="117"/>
      <c r="F483" s="97"/>
      <c r="G483" s="14"/>
    </row>
    <row r="484" spans="3:15" ht="18.75" thickBot="1">
      <c r="E484" s="153" t="s">
        <v>369</v>
      </c>
      <c r="F484" s="155" t="s">
        <v>371</v>
      </c>
      <c r="G484" s="155"/>
      <c r="H484" s="155"/>
      <c r="I484" s="155"/>
      <c r="J484" s="155"/>
      <c r="K484" s="394">
        <f>K479</f>
        <v>0</v>
      </c>
      <c r="L484" s="183" t="e">
        <f>L479</f>
        <v>#REF!</v>
      </c>
      <c r="M484" s="159">
        <f>M479</f>
        <v>0</v>
      </c>
    </row>
    <row r="485" spans="3:15" ht="15.75" thickBot="1"/>
    <row r="486" spans="3:15" ht="16.5" customHeight="1" thickBot="1">
      <c r="E486" s="190" t="s">
        <v>627</v>
      </c>
      <c r="F486" s="191" t="s">
        <v>811</v>
      </c>
      <c r="G486" s="191"/>
      <c r="H486" s="191"/>
      <c r="I486" s="191"/>
      <c r="J486" s="191"/>
      <c r="K486" s="191"/>
      <c r="L486" s="191"/>
      <c r="M486" s="191"/>
    </row>
    <row r="487" spans="3:15" ht="15.75" thickBot="1"/>
    <row r="488" spans="3:15" ht="21" thickBot="1">
      <c r="E488" s="192">
        <v>30</v>
      </c>
      <c r="F488" s="193" t="s">
        <v>102</v>
      </c>
      <c r="G488" s="17"/>
      <c r="H488" s="18"/>
      <c r="I488" s="18"/>
      <c r="J488" s="18"/>
      <c r="K488" s="194">
        <f>SUM(J491:J491)</f>
        <v>0</v>
      </c>
      <c r="L488" s="147" t="e">
        <f>SUM(L491:L491)</f>
        <v>#DIV/0!</v>
      </c>
      <c r="M488" s="195">
        <f>K488*20%</f>
        <v>0</v>
      </c>
      <c r="N488" s="34"/>
      <c r="O488" s="34"/>
    </row>
    <row r="490" spans="3:15" ht="15.75">
      <c r="E490" s="38" t="s">
        <v>714</v>
      </c>
      <c r="F490" s="201" t="s">
        <v>366</v>
      </c>
      <c r="I490" s="23"/>
      <c r="J490" s="35"/>
      <c r="K490" s="27"/>
      <c r="L490" s="145"/>
      <c r="M490" s="14"/>
    </row>
    <row r="491" spans="3:15" ht="45">
      <c r="E491" s="38" t="s">
        <v>808</v>
      </c>
      <c r="F491" s="11" t="s">
        <v>809</v>
      </c>
      <c r="G491" s="5">
        <v>1</v>
      </c>
      <c r="H491" s="12" t="s">
        <v>44</v>
      </c>
      <c r="I491" s="23">
        <f t="shared" ref="I491" si="73">B491</f>
        <v>0</v>
      </c>
      <c r="J491" s="25">
        <f t="shared" ref="J491" si="74">I491*G491</f>
        <v>0</v>
      </c>
      <c r="K491" s="27"/>
      <c r="L491" s="139" t="e">
        <f>J491/K529</f>
        <v>#DIV/0!</v>
      </c>
      <c r="M491" s="14"/>
    </row>
    <row r="492" spans="3:15" ht="15.75" thickBot="1"/>
    <row r="493" spans="3:15" s="5" customFormat="1" ht="21" customHeight="1" thickBot="1">
      <c r="E493" s="192">
        <v>31</v>
      </c>
      <c r="F493" s="193" t="s">
        <v>186</v>
      </c>
      <c r="G493" s="17"/>
      <c r="H493" s="18"/>
      <c r="I493" s="18"/>
      <c r="J493" s="18"/>
      <c r="K493" s="194">
        <f>SUM(J495:J507)</f>
        <v>0</v>
      </c>
      <c r="L493" s="147" t="e">
        <f>SUM(L495:L507)</f>
        <v>#DIV/0!</v>
      </c>
      <c r="M493" s="195">
        <f>K493*20%</f>
        <v>0</v>
      </c>
    </row>
    <row r="494" spans="3:15" ht="15" customHeight="1">
      <c r="E494" s="38"/>
      <c r="F494" s="15"/>
      <c r="G494" s="19"/>
      <c r="H494" s="12"/>
      <c r="I494" s="13"/>
      <c r="J494" s="28"/>
      <c r="K494" s="71"/>
      <c r="L494" s="146"/>
      <c r="M494" s="14"/>
    </row>
    <row r="495" spans="3:15" ht="15.75">
      <c r="C495" s="373"/>
      <c r="D495" s="374"/>
      <c r="E495" s="375" t="s">
        <v>715</v>
      </c>
      <c r="F495" s="376" t="s">
        <v>801</v>
      </c>
      <c r="G495" s="24">
        <v>1</v>
      </c>
      <c r="H495" s="12" t="s">
        <v>47</v>
      </c>
      <c r="I495" s="23">
        <f t="shared" ref="I495:I506" si="75">C495</f>
        <v>0</v>
      </c>
      <c r="J495" s="25">
        <f t="shared" ref="J495:J506" si="76">I495*G495</f>
        <v>0</v>
      </c>
      <c r="K495" s="27"/>
      <c r="L495" s="139" t="e">
        <f>J495/K529</f>
        <v>#DIV/0!</v>
      </c>
      <c r="M495" s="14"/>
    </row>
    <row r="496" spans="3:15" ht="30">
      <c r="C496" s="373"/>
      <c r="D496" s="374"/>
      <c r="E496" s="375" t="s">
        <v>716</v>
      </c>
      <c r="F496" s="376" t="s">
        <v>800</v>
      </c>
      <c r="G496" s="24">
        <v>1</v>
      </c>
      <c r="H496" s="12" t="s">
        <v>47</v>
      </c>
      <c r="I496" s="23">
        <f t="shared" ref="I496" si="77">C496</f>
        <v>0</v>
      </c>
      <c r="J496" s="25">
        <f t="shared" ref="J496" si="78">I496*G496</f>
        <v>0</v>
      </c>
      <c r="K496" s="27"/>
      <c r="L496" s="139" t="e">
        <f>J496/K530</f>
        <v>#DIV/0!</v>
      </c>
      <c r="M496" s="14"/>
    </row>
    <row r="497" spans="3:14" ht="15.75">
      <c r="C497" s="373"/>
      <c r="D497" s="374"/>
      <c r="E497" s="375" t="s">
        <v>717</v>
      </c>
      <c r="F497" s="376" t="s">
        <v>805</v>
      </c>
      <c r="G497" s="24">
        <v>4</v>
      </c>
      <c r="H497" s="12" t="s">
        <v>47</v>
      </c>
      <c r="I497" s="23">
        <f t="shared" ref="I497" si="79">C497</f>
        <v>0</v>
      </c>
      <c r="J497" s="25">
        <f t="shared" ref="J497" si="80">I497*G497</f>
        <v>0</v>
      </c>
      <c r="K497" s="27"/>
      <c r="L497" s="139" t="e">
        <f>J497/K531</f>
        <v>#DIV/0!</v>
      </c>
      <c r="M497" s="14"/>
    </row>
    <row r="498" spans="3:14" ht="30">
      <c r="C498" s="373"/>
      <c r="D498" s="374"/>
      <c r="E498" s="375" t="s">
        <v>718</v>
      </c>
      <c r="F498" s="376" t="s">
        <v>799</v>
      </c>
      <c r="G498" s="24">
        <v>1</v>
      </c>
      <c r="H498" s="12" t="s">
        <v>47</v>
      </c>
      <c r="I498" s="23">
        <f t="shared" si="75"/>
        <v>0</v>
      </c>
      <c r="J498" s="25">
        <f t="shared" si="76"/>
        <v>0</v>
      </c>
      <c r="K498" s="27"/>
      <c r="L498" s="139" t="e">
        <f>J498/K529</f>
        <v>#DIV/0!</v>
      </c>
      <c r="M498" s="14"/>
    </row>
    <row r="499" spans="3:14" ht="15.75">
      <c r="C499" s="373"/>
      <c r="D499" s="374"/>
      <c r="E499" s="375" t="s">
        <v>786</v>
      </c>
      <c r="F499" s="376" t="s">
        <v>792</v>
      </c>
      <c r="G499" s="24">
        <v>1</v>
      </c>
      <c r="H499" s="12" t="s">
        <v>47</v>
      </c>
      <c r="I499" s="23">
        <f t="shared" ref="I499" si="81">C499</f>
        <v>0</v>
      </c>
      <c r="J499" s="25">
        <f t="shared" ref="J499" si="82">I499*G499</f>
        <v>0</v>
      </c>
      <c r="K499" s="27"/>
      <c r="L499" s="139" t="e">
        <f>J499/K530</f>
        <v>#DIV/0!</v>
      </c>
      <c r="M499" s="14"/>
    </row>
    <row r="500" spans="3:14" ht="15.75">
      <c r="C500" s="373"/>
      <c r="D500" s="374"/>
      <c r="E500" s="375" t="s">
        <v>787</v>
      </c>
      <c r="F500" s="376" t="s">
        <v>793</v>
      </c>
      <c r="G500" s="24">
        <v>1</v>
      </c>
      <c r="H500" s="12" t="s">
        <v>47</v>
      </c>
      <c r="I500" s="23">
        <f t="shared" si="75"/>
        <v>0</v>
      </c>
      <c r="J500" s="25">
        <f t="shared" si="76"/>
        <v>0</v>
      </c>
      <c r="K500" s="27"/>
      <c r="L500" s="139" t="e">
        <f>J500/K529</f>
        <v>#DIV/0!</v>
      </c>
      <c r="M500" s="14"/>
    </row>
    <row r="501" spans="3:14" ht="15.75">
      <c r="C501" s="373"/>
      <c r="D501" s="374"/>
      <c r="E501" s="375" t="s">
        <v>788</v>
      </c>
      <c r="F501" s="376" t="s">
        <v>794</v>
      </c>
      <c r="G501" s="24">
        <v>1</v>
      </c>
      <c r="H501" s="12" t="s">
        <v>47</v>
      </c>
      <c r="I501" s="23">
        <f t="shared" si="75"/>
        <v>0</v>
      </c>
      <c r="J501" s="25">
        <f t="shared" si="76"/>
        <v>0</v>
      </c>
      <c r="K501" s="27"/>
      <c r="L501" s="139" t="e">
        <f>J501/K529</f>
        <v>#DIV/0!</v>
      </c>
      <c r="M501" s="14"/>
    </row>
    <row r="502" spans="3:14" ht="15.75">
      <c r="C502" s="373"/>
      <c r="D502" s="374"/>
      <c r="E502" s="375" t="s">
        <v>789</v>
      </c>
      <c r="F502" s="376" t="s">
        <v>795</v>
      </c>
      <c r="G502" s="24">
        <v>1</v>
      </c>
      <c r="H502" s="12" t="s">
        <v>47</v>
      </c>
      <c r="I502" s="23">
        <f t="shared" si="75"/>
        <v>0</v>
      </c>
      <c r="J502" s="25">
        <f t="shared" si="76"/>
        <v>0</v>
      </c>
      <c r="K502" s="27"/>
      <c r="L502" s="139" t="e">
        <f>J502/K529</f>
        <v>#DIV/0!</v>
      </c>
      <c r="M502" s="14"/>
    </row>
    <row r="503" spans="3:14" ht="15.75">
      <c r="C503" s="373"/>
      <c r="D503" s="374"/>
      <c r="E503" s="375" t="s">
        <v>790</v>
      </c>
      <c r="F503" s="376" t="s">
        <v>796</v>
      </c>
      <c r="G503" s="24">
        <v>2</v>
      </c>
      <c r="H503" s="12" t="s">
        <v>47</v>
      </c>
      <c r="I503" s="23">
        <f t="shared" si="75"/>
        <v>0</v>
      </c>
      <c r="J503" s="25">
        <f t="shared" si="76"/>
        <v>0</v>
      </c>
      <c r="K503" s="27"/>
      <c r="L503" s="139" t="e">
        <f>J503/K529</f>
        <v>#DIV/0!</v>
      </c>
      <c r="M503" s="14"/>
    </row>
    <row r="504" spans="3:14" ht="15.75">
      <c r="C504" s="373"/>
      <c r="D504" s="374"/>
      <c r="E504" s="375" t="s">
        <v>791</v>
      </c>
      <c r="F504" s="376" t="s">
        <v>285</v>
      </c>
      <c r="G504" s="24">
        <v>3</v>
      </c>
      <c r="H504" s="12" t="s">
        <v>47</v>
      </c>
      <c r="I504" s="23">
        <f t="shared" si="75"/>
        <v>0</v>
      </c>
      <c r="J504" s="25">
        <f t="shared" si="76"/>
        <v>0</v>
      </c>
      <c r="K504" s="27"/>
      <c r="L504" s="139" t="e">
        <f>J504/K529</f>
        <v>#DIV/0!</v>
      </c>
      <c r="M504" s="14"/>
    </row>
    <row r="505" spans="3:14" ht="15.75">
      <c r="C505" s="373"/>
      <c r="D505" s="374"/>
      <c r="E505" s="375" t="s">
        <v>802</v>
      </c>
      <c r="F505" s="376" t="s">
        <v>797</v>
      </c>
      <c r="G505" s="24">
        <v>2</v>
      </c>
      <c r="H505" s="12" t="s">
        <v>47</v>
      </c>
      <c r="I505" s="23">
        <f t="shared" si="75"/>
        <v>0</v>
      </c>
      <c r="J505" s="25">
        <f t="shared" si="76"/>
        <v>0</v>
      </c>
      <c r="K505" s="27"/>
      <c r="L505" s="139" t="e">
        <f>J505/K529</f>
        <v>#DIV/0!</v>
      </c>
      <c r="M505" s="14"/>
    </row>
    <row r="506" spans="3:14" ht="30">
      <c r="D506" s="188"/>
      <c r="E506" s="375" t="s">
        <v>803</v>
      </c>
      <c r="F506" s="11" t="s">
        <v>798</v>
      </c>
      <c r="G506" s="24">
        <v>4</v>
      </c>
      <c r="H506" s="12" t="s">
        <v>47</v>
      </c>
      <c r="I506" s="23">
        <f t="shared" si="75"/>
        <v>0</v>
      </c>
      <c r="J506" s="25">
        <f t="shared" si="76"/>
        <v>0</v>
      </c>
      <c r="K506" s="27"/>
      <c r="L506" s="139" t="e">
        <f>J506/K529</f>
        <v>#DIV/0!</v>
      </c>
      <c r="M506" s="14"/>
    </row>
    <row r="507" spans="3:14" ht="15.75">
      <c r="C507" s="373"/>
      <c r="D507" s="374"/>
      <c r="E507" s="375" t="s">
        <v>804</v>
      </c>
      <c r="F507" s="376" t="s">
        <v>286</v>
      </c>
      <c r="G507" s="24">
        <v>4</v>
      </c>
      <c r="H507" s="12" t="s">
        <v>47</v>
      </c>
      <c r="I507" s="23">
        <f t="shared" ref="I507" si="83">C507</f>
        <v>0</v>
      </c>
      <c r="J507" s="25">
        <f t="shared" ref="J507" si="84">I507*G507</f>
        <v>0</v>
      </c>
      <c r="K507" s="27"/>
      <c r="L507" s="139" t="e">
        <f>J507/K527</f>
        <v>#DIV/0!</v>
      </c>
      <c r="M507" s="14"/>
    </row>
    <row r="508" spans="3:14" ht="15.75" thickBot="1"/>
    <row r="509" spans="3:14" ht="21" thickBot="1">
      <c r="E509" s="192">
        <v>32</v>
      </c>
      <c r="F509" s="193" t="s">
        <v>446</v>
      </c>
      <c r="G509" s="17"/>
      <c r="H509" s="18"/>
      <c r="I509" s="18"/>
      <c r="J509" s="18"/>
      <c r="K509" s="194">
        <f>SUM(J511:J518)</f>
        <v>0</v>
      </c>
      <c r="L509" s="147" t="e">
        <f>SUM(L511:L518)</f>
        <v>#DIV/0!</v>
      </c>
      <c r="M509" s="195">
        <f>K509*20%</f>
        <v>0</v>
      </c>
      <c r="N509" s="34"/>
    </row>
    <row r="510" spans="3:14">
      <c r="E510" s="6"/>
      <c r="F510" s="69"/>
      <c r="K510" s="5"/>
      <c r="L510" s="10"/>
      <c r="M510" s="14"/>
    </row>
    <row r="511" spans="3:14" ht="15.75">
      <c r="C511" s="373"/>
      <c r="D511" s="374"/>
      <c r="E511" s="375" t="s">
        <v>719</v>
      </c>
      <c r="F511" s="397" t="s">
        <v>447</v>
      </c>
      <c r="G511" s="24"/>
      <c r="H511" s="12"/>
      <c r="I511" s="23"/>
      <c r="J511" s="35"/>
      <c r="K511" s="27"/>
      <c r="L511" s="145"/>
      <c r="M511" s="14"/>
    </row>
    <row r="512" spans="3:14" ht="15.75">
      <c r="C512" s="373"/>
      <c r="D512" s="374"/>
      <c r="E512" s="375" t="s">
        <v>775</v>
      </c>
      <c r="F512" s="376" t="s">
        <v>449</v>
      </c>
      <c r="G512" s="5">
        <v>1</v>
      </c>
      <c r="H512" s="12" t="s">
        <v>44</v>
      </c>
      <c r="I512" s="23">
        <v>0</v>
      </c>
      <c r="J512" s="25">
        <f t="shared" ref="J512:J514" si="85">I512*G512</f>
        <v>0</v>
      </c>
      <c r="K512" s="27"/>
      <c r="L512" s="139" t="e">
        <f>J512/K529</f>
        <v>#DIV/0!</v>
      </c>
      <c r="M512" s="14"/>
    </row>
    <row r="513" spans="3:17" ht="15.75">
      <c r="C513" s="373"/>
      <c r="D513" s="374"/>
      <c r="E513" s="375" t="s">
        <v>720</v>
      </c>
      <c r="F513" s="397" t="s">
        <v>181</v>
      </c>
      <c r="G513" s="24"/>
      <c r="H513" s="12"/>
      <c r="I513" s="23"/>
      <c r="J513" s="35"/>
      <c r="K513" s="27"/>
      <c r="L513" s="139"/>
      <c r="M513" s="14"/>
    </row>
    <row r="514" spans="3:17" ht="15.75">
      <c r="C514" s="373"/>
      <c r="D514" s="374"/>
      <c r="E514" s="375" t="s">
        <v>776</v>
      </c>
      <c r="F514" s="376" t="s">
        <v>619</v>
      </c>
      <c r="G514" s="5">
        <v>1</v>
      </c>
      <c r="H514" s="12" t="s">
        <v>44</v>
      </c>
      <c r="I514" s="23">
        <v>0</v>
      </c>
      <c r="J514" s="25">
        <f t="shared" si="85"/>
        <v>0</v>
      </c>
      <c r="K514" s="27"/>
      <c r="L514" s="139" t="e">
        <f>J514/K529</f>
        <v>#DIV/0!</v>
      </c>
      <c r="M514" s="14"/>
    </row>
    <row r="515" spans="3:17" ht="15.75">
      <c r="C515" s="373"/>
      <c r="D515" s="374"/>
      <c r="E515" s="375" t="s">
        <v>721</v>
      </c>
      <c r="F515" s="397" t="s">
        <v>617</v>
      </c>
      <c r="G515" s="24"/>
      <c r="H515" s="12"/>
      <c r="I515" s="23"/>
      <c r="J515" s="35"/>
      <c r="K515" s="27"/>
      <c r="L515" s="139"/>
      <c r="M515" s="14"/>
    </row>
    <row r="516" spans="3:17" ht="15.75">
      <c r="C516" s="373"/>
      <c r="D516" s="374"/>
      <c r="E516" s="375" t="s">
        <v>777</v>
      </c>
      <c r="F516" s="376" t="s">
        <v>618</v>
      </c>
      <c r="G516" s="5">
        <v>1</v>
      </c>
      <c r="H516" s="12" t="s">
        <v>44</v>
      </c>
      <c r="I516" s="23">
        <v>0</v>
      </c>
      <c r="J516" s="25">
        <f t="shared" ref="J516" si="86">I516*G516</f>
        <v>0</v>
      </c>
      <c r="K516" s="27"/>
      <c r="L516" s="139" t="e">
        <f>J516/K529</f>
        <v>#DIV/0!</v>
      </c>
      <c r="M516" s="14"/>
    </row>
    <row r="517" spans="3:17" ht="15.75">
      <c r="C517" s="373"/>
      <c r="D517" s="374"/>
      <c r="E517" s="375" t="s">
        <v>722</v>
      </c>
      <c r="F517" s="397" t="s">
        <v>457</v>
      </c>
      <c r="G517" s="24"/>
      <c r="H517" s="12"/>
      <c r="I517" s="23"/>
      <c r="J517" s="35"/>
      <c r="K517" s="27"/>
      <c r="L517" s="139"/>
      <c r="M517" s="14"/>
      <c r="Q517" s="187"/>
    </row>
    <row r="518" spans="3:17" ht="15.75">
      <c r="C518" s="373"/>
      <c r="D518" s="374"/>
      <c r="E518" s="375" t="s">
        <v>778</v>
      </c>
      <c r="F518" s="376" t="s">
        <v>458</v>
      </c>
      <c r="G518" s="5">
        <v>1</v>
      </c>
      <c r="H518" s="12" t="s">
        <v>44</v>
      </c>
      <c r="I518" s="23">
        <v>0</v>
      </c>
      <c r="J518" s="25">
        <f t="shared" ref="J518" si="87">I518*G518</f>
        <v>0</v>
      </c>
      <c r="K518" s="27"/>
      <c r="L518" s="139" t="e">
        <f>J518/K529</f>
        <v>#DIV/0!</v>
      </c>
      <c r="M518" s="14"/>
    </row>
    <row r="519" spans="3:17" ht="15.75" thickBot="1"/>
    <row r="520" spans="3:17" ht="21" thickBot="1">
      <c r="E520" s="192">
        <v>33</v>
      </c>
      <c r="F520" s="193" t="s">
        <v>274</v>
      </c>
      <c r="G520" s="17"/>
      <c r="H520" s="18"/>
      <c r="I520" s="18"/>
      <c r="J520" s="18"/>
      <c r="K520" s="194">
        <f>SUM(J522:J527)</f>
        <v>0</v>
      </c>
      <c r="L520" s="147" t="e">
        <f>SUM(L522:L527)</f>
        <v>#DIV/0!</v>
      </c>
      <c r="M520" s="195">
        <f>K520*20%</f>
        <v>0</v>
      </c>
    </row>
    <row r="521" spans="3:17">
      <c r="E521" s="6"/>
      <c r="F521" s="69"/>
      <c r="K521" s="5"/>
      <c r="L521" s="10"/>
      <c r="M521" s="14"/>
    </row>
    <row r="522" spans="3:17" ht="30">
      <c r="E522" s="38" t="s">
        <v>779</v>
      </c>
      <c r="F522" s="11" t="s">
        <v>280</v>
      </c>
      <c r="G522" s="24">
        <v>10</v>
      </c>
      <c r="H522" s="12" t="s">
        <v>47</v>
      </c>
      <c r="I522" s="23">
        <v>0</v>
      </c>
      <c r="J522" s="25">
        <f>I522*G522</f>
        <v>0</v>
      </c>
      <c r="K522" s="27"/>
      <c r="L522" s="139" t="e">
        <f>J522/K529</f>
        <v>#DIV/0!</v>
      </c>
      <c r="M522" s="14"/>
    </row>
    <row r="523" spans="3:17" ht="15.75">
      <c r="E523" s="38" t="s">
        <v>780</v>
      </c>
      <c r="F523" s="11" t="s">
        <v>275</v>
      </c>
      <c r="G523" s="24">
        <v>5</v>
      </c>
      <c r="H523" s="12" t="s">
        <v>47</v>
      </c>
      <c r="I523" s="23">
        <v>0</v>
      </c>
      <c r="J523" s="25">
        <f t="shared" ref="J523:J527" si="88">I523*G523</f>
        <v>0</v>
      </c>
      <c r="K523" s="27"/>
      <c r="L523" s="139" t="e">
        <f>J523/K529</f>
        <v>#DIV/0!</v>
      </c>
      <c r="M523" s="14"/>
    </row>
    <row r="524" spans="3:17" ht="15.75">
      <c r="E524" s="38" t="s">
        <v>781</v>
      </c>
      <c r="F524" s="11" t="s">
        <v>276</v>
      </c>
      <c r="G524" s="24">
        <v>5</v>
      </c>
      <c r="H524" s="12" t="s">
        <v>47</v>
      </c>
      <c r="I524" s="23">
        <v>0</v>
      </c>
      <c r="J524" s="25">
        <f t="shared" si="88"/>
        <v>0</v>
      </c>
      <c r="K524" s="27"/>
      <c r="L524" s="139" t="e">
        <f>J524/K529</f>
        <v>#DIV/0!</v>
      </c>
      <c r="M524" s="14"/>
    </row>
    <row r="525" spans="3:17" ht="15.75">
      <c r="E525" s="38" t="s">
        <v>782</v>
      </c>
      <c r="F525" s="11" t="s">
        <v>277</v>
      </c>
      <c r="G525" s="24">
        <v>8</v>
      </c>
      <c r="H525" s="12" t="s">
        <v>47</v>
      </c>
      <c r="I525" s="23">
        <v>0</v>
      </c>
      <c r="J525" s="25">
        <f t="shared" si="88"/>
        <v>0</v>
      </c>
      <c r="K525" s="27"/>
      <c r="L525" s="139" t="e">
        <f>J525/K529</f>
        <v>#DIV/0!</v>
      </c>
      <c r="M525" s="14"/>
    </row>
    <row r="526" spans="3:17" ht="15.75">
      <c r="E526" s="38" t="s">
        <v>783</v>
      </c>
      <c r="F526" s="11" t="s">
        <v>278</v>
      </c>
      <c r="G526" s="24">
        <v>12</v>
      </c>
      <c r="H526" s="12" t="s">
        <v>47</v>
      </c>
      <c r="I526" s="23">
        <v>0</v>
      </c>
      <c r="J526" s="25">
        <f t="shared" si="88"/>
        <v>0</v>
      </c>
      <c r="K526" s="27"/>
      <c r="L526" s="139" t="e">
        <f>J526/K529</f>
        <v>#DIV/0!</v>
      </c>
      <c r="M526" s="14"/>
    </row>
    <row r="527" spans="3:17" ht="15.75">
      <c r="E527" s="38" t="s">
        <v>784</v>
      </c>
      <c r="F527" s="11" t="s">
        <v>279</v>
      </c>
      <c r="G527" s="24">
        <v>12</v>
      </c>
      <c r="H527" s="12" t="s">
        <v>47</v>
      </c>
      <c r="I527" s="23">
        <v>0</v>
      </c>
      <c r="J527" s="25">
        <f t="shared" si="88"/>
        <v>0</v>
      </c>
      <c r="K527" s="27"/>
      <c r="L527" s="139" t="e">
        <f>J527/K529</f>
        <v>#DIV/0!</v>
      </c>
      <c r="M527" s="14"/>
    </row>
    <row r="528" spans="3:17" ht="15.75" thickBot="1"/>
    <row r="529" spans="5:13" ht="24" thickBot="1">
      <c r="E529" s="196" t="s">
        <v>627</v>
      </c>
      <c r="F529" s="197" t="s">
        <v>810</v>
      </c>
      <c r="G529" s="197"/>
      <c r="H529" s="197"/>
      <c r="I529" s="197"/>
      <c r="J529" s="197"/>
      <c r="K529" s="198">
        <f>K520+K509+K493+K488</f>
        <v>0</v>
      </c>
      <c r="L529" s="199" t="e">
        <f>L520+L509+L493+L488</f>
        <v>#DIV/0!</v>
      </c>
      <c r="M529" s="195">
        <f>M488+M493+M509+M520</f>
        <v>0</v>
      </c>
    </row>
    <row r="531" spans="5:13" ht="15.75" thickBot="1"/>
    <row r="532" spans="5:13" ht="18.75" thickBot="1">
      <c r="E532" s="116" t="s">
        <v>257</v>
      </c>
      <c r="F532" s="96" t="s">
        <v>368</v>
      </c>
      <c r="G532" s="96"/>
      <c r="H532" s="96"/>
      <c r="I532" s="96"/>
      <c r="J532" s="96"/>
      <c r="K532" s="177">
        <f>K372</f>
        <v>0</v>
      </c>
      <c r="L532" s="183" t="e">
        <f>K532/K540</f>
        <v>#DIV/0!</v>
      </c>
      <c r="M532" s="150">
        <f>M458</f>
        <v>0</v>
      </c>
    </row>
    <row r="533" spans="5:13" ht="19.5" thickBot="1">
      <c r="E533" s="100"/>
      <c r="F533" s="100"/>
      <c r="G533" s="101"/>
      <c r="H533" s="102"/>
      <c r="I533" s="102"/>
      <c r="J533" s="102"/>
      <c r="K533" s="103"/>
      <c r="L533" s="185"/>
      <c r="M533" s="184"/>
    </row>
    <row r="534" spans="5:13" ht="18.75" thickBot="1">
      <c r="E534" s="118" t="s">
        <v>260</v>
      </c>
      <c r="F534" s="99" t="s">
        <v>377</v>
      </c>
      <c r="G534" s="99"/>
      <c r="H534" s="99"/>
      <c r="I534" s="99"/>
      <c r="J534" s="99"/>
      <c r="K534" s="176">
        <f>K477</f>
        <v>0</v>
      </c>
      <c r="L534" s="183" t="e">
        <f>K534/K540</f>
        <v>#DIV/0!</v>
      </c>
      <c r="M534" s="150">
        <f>M477</f>
        <v>0</v>
      </c>
    </row>
    <row r="535" spans="5:13" ht="15.75" thickBot="1">
      <c r="E535" s="22"/>
      <c r="F535" s="1"/>
      <c r="G535" s="29"/>
      <c r="L535" s="10"/>
      <c r="M535" s="184"/>
    </row>
    <row r="536" spans="5:13" ht="18.75" thickBot="1">
      <c r="E536" s="153" t="s">
        <v>369</v>
      </c>
      <c r="F536" s="154" t="s">
        <v>371</v>
      </c>
      <c r="G536" s="154"/>
      <c r="H536" s="154"/>
      <c r="I536" s="154"/>
      <c r="J536" s="154"/>
      <c r="K536" s="393">
        <f>K484</f>
        <v>0</v>
      </c>
      <c r="L536" s="183" t="e">
        <f>K536/K540</f>
        <v>#DIV/0!</v>
      </c>
      <c r="M536" s="150">
        <f>M484</f>
        <v>0</v>
      </c>
    </row>
    <row r="537" spans="5:13" ht="18.75" thickBot="1">
      <c r="E537" s="385"/>
      <c r="F537" s="386"/>
      <c r="G537" s="386"/>
      <c r="H537" s="386"/>
      <c r="I537" s="386"/>
      <c r="J537" s="386"/>
      <c r="K537" s="387"/>
      <c r="L537" s="388"/>
      <c r="M537" s="389"/>
    </row>
    <row r="538" spans="5:13" ht="18.75" thickBot="1">
      <c r="E538" s="391" t="s">
        <v>627</v>
      </c>
      <c r="F538" s="392" t="s">
        <v>773</v>
      </c>
      <c r="G538" s="392"/>
      <c r="H538" s="392"/>
      <c r="I538" s="392"/>
      <c r="J538" s="392"/>
      <c r="K538" s="198">
        <f>K529</f>
        <v>0</v>
      </c>
      <c r="L538" s="183" t="e">
        <f>K538/K540</f>
        <v>#DIV/0!</v>
      </c>
      <c r="M538" s="150">
        <f>M529</f>
        <v>0</v>
      </c>
    </row>
    <row r="539" spans="5:13" ht="15.75" thickBot="1"/>
    <row r="540" spans="5:13" ht="70.5" thickBot="1">
      <c r="E540" s="390" t="s">
        <v>771</v>
      </c>
      <c r="F540" s="157" t="s">
        <v>772</v>
      </c>
      <c r="G540" s="157"/>
      <c r="H540" s="157"/>
      <c r="I540" s="157"/>
      <c r="J540" s="157"/>
      <c r="K540" s="178">
        <f>K532+K534+K536+K538</f>
        <v>0</v>
      </c>
      <c r="L540" s="182" t="e">
        <f>L532+L534+L536+L538</f>
        <v>#DIV/0!</v>
      </c>
      <c r="M540" s="150" t="e">
        <f>M532+M534+M536+L538</f>
        <v>#DIV/0!</v>
      </c>
    </row>
    <row r="541" spans="5:13" ht="15.75" thickBot="1"/>
    <row r="542" spans="5:13" ht="24" thickBot="1">
      <c r="J542" s="156" t="s">
        <v>114</v>
      </c>
      <c r="K542" s="178">
        <f>K540*22%</f>
        <v>0</v>
      </c>
    </row>
    <row r="543" spans="5:13" ht="24" thickBot="1">
      <c r="J543" s="156" t="s">
        <v>519</v>
      </c>
      <c r="K543" s="178">
        <f>K540*1.22</f>
        <v>0</v>
      </c>
    </row>
    <row r="544" spans="5:13" ht="24" thickBot="1">
      <c r="E544" s="399" t="s">
        <v>613</v>
      </c>
      <c r="F544" s="400"/>
      <c r="G544" s="205"/>
      <c r="H544" s="205" t="s">
        <v>769</v>
      </c>
      <c r="J544" s="156" t="s">
        <v>770</v>
      </c>
      <c r="K544" s="178" t="e">
        <f>M540</f>
        <v>#DIV/0!</v>
      </c>
    </row>
    <row r="546" spans="5:5">
      <c r="E546" s="97" t="s">
        <v>785</v>
      </c>
    </row>
  </sheetData>
  <mergeCells count="5">
    <mergeCell ref="E544:F544"/>
    <mergeCell ref="F3:M3"/>
    <mergeCell ref="E18:F18"/>
    <mergeCell ref="K15:M15"/>
    <mergeCell ref="K13:M13"/>
  </mergeCells>
  <phoneticPr fontId="26" type="noConversion"/>
  <dataValidations disablePrompts="1" count="1">
    <dataValidation type="list" allowBlank="1" showInputMessage="1" showErrorMessage="1" sqref="H24:H28 K89:K90 K176 H32 H57:H60 H209:H235 K209:K235 H273:H281 K253:K270 H294:H295 H36:H40 H299:H307 K303:K306 K238:K245 H238:H271 H93:H111 K368:K371 H368:H371 H470:H472 K310:K332 H482 K247:K251 H183:H207 H143:H148 H152:H179 K481:K482 K85:K86 H113:H129 H132:H139 H310:H332 H44:H53 K183:K192 K194:K207 K378:K387 K510:K518 H335:H363 K335:K363 K446:K472 H376:H467 K376 H509:H518 K522:K527 H522:H527 H488 H475:H476 K474:K476 H365 K365 H64:H90 K389:K444 H285:H291 K285:K291 K494:K507 H494:H507 H491:H492 K490:K492">
      <formula1>"U, GL, ML, M2, M3, MES"</formula1>
    </dataValidation>
  </dataValidations>
  <printOptions horizontalCentered="1"/>
  <pageMargins left="0.25" right="0.25" top="0.75" bottom="0.75" header="0.3" footer="0.3"/>
  <pageSetup paperSize="8" scale="76" fitToHeight="0" orientation="landscape" r:id="rId1"/>
  <rowBreaks count="11" manualBreakCount="11">
    <brk id="54" min="4" max="12" man="1"/>
    <brk id="99" min="4" max="12" man="1"/>
    <brk id="129" min="4" max="12" man="1"/>
    <brk id="179" min="4" max="12" man="1"/>
    <brk id="236" min="4" max="12" man="1"/>
    <brk id="291" min="4" max="12" man="1"/>
    <brk id="332" min="4" max="12" man="1"/>
    <brk id="374" min="4" max="12" man="1"/>
    <brk id="423" min="4" max="12" man="1"/>
    <brk id="478" min="4" max="12" man="1"/>
    <brk id="508" min="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57"/>
  <sheetViews>
    <sheetView view="pageBreakPreview" zoomScale="75" zoomScaleNormal="80" zoomScaleSheetLayoutView="75" workbookViewId="0">
      <selection activeCell="E1" sqref="E1"/>
    </sheetView>
  </sheetViews>
  <sheetFormatPr baseColWidth="10" defaultRowHeight="15"/>
  <cols>
    <col min="1" max="3" width="11.42578125" customWidth="1"/>
    <col min="4" max="4" width="11.42578125" style="14" customWidth="1"/>
    <col min="5" max="5" width="9.85546875" style="97" customWidth="1"/>
    <col min="6" max="6" width="68.140625" style="75" bestFit="1" customWidth="1"/>
    <col min="7" max="7" width="13.5703125" style="5" customWidth="1"/>
    <col min="8" max="8" width="11.7109375" style="5" customWidth="1"/>
    <col min="9" max="9" width="21.140625" style="5" customWidth="1"/>
    <col min="10" max="10" width="24.5703125" style="5" bestFit="1" customWidth="1"/>
    <col min="11" max="11" width="22" style="14" customWidth="1"/>
    <col min="12" max="12" width="30.7109375" style="77" hidden="1" customWidth="1"/>
    <col min="13" max="13" width="22.42578125" hidden="1" customWidth="1"/>
    <col min="14" max="17" width="11.42578125" customWidth="1"/>
    <col min="18" max="18" width="11.85546875" customWidth="1"/>
    <col min="19" max="21" width="11.42578125" customWidth="1"/>
    <col min="22" max="22" width="11.85546875" customWidth="1"/>
    <col min="23" max="23" width="11.42578125" customWidth="1"/>
    <col min="24" max="24" width="12.28515625" customWidth="1"/>
    <col min="25" max="25" width="11.42578125" customWidth="1"/>
    <col min="26" max="26" width="18.28515625" bestFit="1" customWidth="1"/>
  </cols>
  <sheetData>
    <row r="1" spans="4:27">
      <c r="D1" s="21"/>
      <c r="E1" s="49"/>
      <c r="F1" s="49"/>
      <c r="G1" s="49"/>
      <c r="H1" s="49"/>
      <c r="I1" s="49"/>
      <c r="J1" s="49"/>
      <c r="K1" s="21"/>
      <c r="L1" s="21"/>
      <c r="M1" s="21"/>
    </row>
    <row r="2" spans="4:27">
      <c r="D2" s="21"/>
      <c r="E2" s="49"/>
      <c r="F2" s="49"/>
      <c r="G2" s="49"/>
      <c r="H2" s="49"/>
      <c r="I2" s="49"/>
      <c r="J2" s="49"/>
      <c r="K2" s="21"/>
      <c r="L2" s="21"/>
      <c r="M2" s="21"/>
    </row>
    <row r="3" spans="4:27" s="56" customFormat="1" ht="30.75">
      <c r="D3" s="60"/>
      <c r="E3" s="55"/>
      <c r="G3" s="379" t="s">
        <v>752</v>
      </c>
      <c r="H3" s="379"/>
      <c r="I3" s="379"/>
      <c r="J3" s="379"/>
      <c r="K3" s="379"/>
      <c r="L3" s="379"/>
      <c r="M3" s="379"/>
    </row>
    <row r="4" spans="4:27" s="56" customFormat="1" ht="18">
      <c r="D4" s="60"/>
      <c r="E4" s="55"/>
      <c r="F4" s="55"/>
      <c r="G4" s="55"/>
      <c r="H4" s="55"/>
      <c r="I4" s="55"/>
      <c r="J4" s="55"/>
      <c r="K4" s="60"/>
      <c r="L4" s="60"/>
      <c r="M4" s="60"/>
    </row>
    <row r="5" spans="4:27" s="56" customFormat="1" ht="18">
      <c r="D5" s="60"/>
      <c r="E5" s="55"/>
      <c r="F5" s="57"/>
      <c r="G5" s="58"/>
      <c r="H5" s="58"/>
      <c r="I5" s="58"/>
      <c r="J5" s="58"/>
      <c r="K5" s="61"/>
      <c r="L5" s="60"/>
      <c r="M5" s="60"/>
    </row>
    <row r="6" spans="4:27" s="56" customFormat="1" ht="18">
      <c r="D6" s="60"/>
      <c r="E6" s="55"/>
      <c r="F6" s="57"/>
      <c r="G6" s="58" t="s">
        <v>168</v>
      </c>
      <c r="H6" s="58"/>
      <c r="I6" s="58"/>
      <c r="J6" s="58"/>
      <c r="K6" s="61"/>
      <c r="L6" s="60"/>
      <c r="M6" s="60"/>
    </row>
    <row r="7" spans="4:27" s="56" customFormat="1" ht="18">
      <c r="D7" s="60"/>
      <c r="E7" s="55"/>
      <c r="F7" s="57"/>
      <c r="G7" s="58" t="s">
        <v>170</v>
      </c>
      <c r="H7" s="58"/>
      <c r="I7" s="58"/>
      <c r="J7" s="58"/>
      <c r="K7" s="61"/>
      <c r="L7" s="60"/>
      <c r="M7" s="60"/>
    </row>
    <row r="8" spans="4:27" s="56" customFormat="1" ht="18">
      <c r="D8" s="60"/>
      <c r="E8" s="55"/>
      <c r="F8" s="57"/>
      <c r="G8" s="58" t="s">
        <v>172</v>
      </c>
      <c r="H8" s="58"/>
      <c r="I8" s="58"/>
      <c r="J8" s="58"/>
      <c r="K8" s="61"/>
      <c r="L8" s="60"/>
      <c r="M8" s="60"/>
    </row>
    <row r="9" spans="4:27" s="53" customFormat="1" ht="13.5" thickBot="1">
      <c r="D9" s="62"/>
      <c r="E9" s="51"/>
      <c r="F9" s="52"/>
      <c r="G9" s="51"/>
      <c r="H9" s="51"/>
      <c r="I9" s="51"/>
      <c r="J9" s="51"/>
      <c r="K9" s="62"/>
      <c r="L9" s="62"/>
      <c r="M9" s="62"/>
    </row>
    <row r="10" spans="4:27" s="2" customFormat="1" ht="15.75" hidden="1" thickBot="1">
      <c r="D10" s="21"/>
      <c r="E10" s="49"/>
      <c r="F10" s="21"/>
      <c r="G10" s="21"/>
      <c r="H10" s="21"/>
      <c r="I10" s="21"/>
      <c r="J10" s="21"/>
      <c r="K10" s="21"/>
      <c r="L10" s="21"/>
      <c r="M10" s="21"/>
    </row>
    <row r="11" spans="4:27" s="2" customFormat="1" ht="18" customHeight="1" thickBot="1">
      <c r="D11" s="21"/>
      <c r="E11" s="223" t="s">
        <v>731</v>
      </c>
      <c r="F11" s="224"/>
      <c r="G11" s="225"/>
      <c r="H11" s="225"/>
      <c r="I11" s="225"/>
      <c r="J11" s="225"/>
      <c r="K11" s="226"/>
      <c r="L11" s="227"/>
      <c r="M11" s="228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30"/>
    </row>
    <row r="12" spans="4:27" s="2" customFormat="1" ht="18" hidden="1" customHeight="1" thickBot="1">
      <c r="D12" s="21"/>
      <c r="E12" s="105"/>
      <c r="F12" s="48"/>
      <c r="G12" s="3"/>
      <c r="H12" s="3"/>
      <c r="I12" s="3"/>
      <c r="J12" s="3"/>
      <c r="K12" s="3"/>
      <c r="L12" s="9"/>
      <c r="M12" s="21"/>
      <c r="AA12" s="220"/>
    </row>
    <row r="13" spans="4:27" s="2" customFormat="1" ht="18" customHeight="1">
      <c r="D13" s="21"/>
      <c r="E13" s="106" t="s">
        <v>123</v>
      </c>
      <c r="F13" s="48"/>
      <c r="G13" s="3"/>
      <c r="H13" s="3"/>
      <c r="I13" s="3"/>
      <c r="J13" s="3"/>
      <c r="K13" s="415"/>
      <c r="L13" s="415"/>
      <c r="M13" s="415"/>
      <c r="AA13" s="220"/>
    </row>
    <row r="14" spans="4:27" s="2" customFormat="1" ht="18" customHeight="1" thickBot="1">
      <c r="D14" s="21"/>
      <c r="E14" s="107" t="s">
        <v>80</v>
      </c>
      <c r="F14" s="63"/>
      <c r="G14" s="4"/>
      <c r="H14" s="4"/>
      <c r="I14" s="4"/>
      <c r="J14" s="4"/>
      <c r="K14" s="416"/>
      <c r="L14" s="416"/>
      <c r="M14" s="416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2"/>
    </row>
    <row r="15" spans="4:27" s="2" customFormat="1" ht="15.75" hidden="1" thickBot="1">
      <c r="D15" s="21"/>
      <c r="E15" s="108"/>
      <c r="F15" s="64"/>
      <c r="G15" s="3"/>
      <c r="H15" s="3"/>
      <c r="I15" s="3"/>
      <c r="J15" s="3"/>
      <c r="K15" s="3"/>
      <c r="L15" s="9"/>
      <c r="M15" s="21"/>
    </row>
    <row r="16" spans="4:27" ht="15.75" thickBot="1">
      <c r="E16" s="109"/>
      <c r="F16" s="65"/>
      <c r="K16" s="5"/>
      <c r="L16" s="10"/>
      <c r="M16" s="14"/>
      <c r="N16" s="424" t="s">
        <v>732</v>
      </c>
      <c r="O16" s="425"/>
      <c r="P16" s="434" t="s">
        <v>733</v>
      </c>
      <c r="Q16" s="434"/>
      <c r="R16" s="435" t="s">
        <v>734</v>
      </c>
      <c r="S16" s="435"/>
      <c r="T16" s="436" t="s">
        <v>735</v>
      </c>
      <c r="U16" s="436"/>
      <c r="V16" s="437" t="s">
        <v>736</v>
      </c>
      <c r="W16" s="437"/>
      <c r="X16" s="438" t="s">
        <v>737</v>
      </c>
      <c r="Y16" s="439"/>
      <c r="Z16" s="440" t="s">
        <v>738</v>
      </c>
      <c r="AA16" s="441"/>
    </row>
    <row r="17" spans="5:27" ht="55.5" customHeight="1" thickBot="1">
      <c r="E17" s="402" t="s">
        <v>124</v>
      </c>
      <c r="F17" s="403"/>
      <c r="G17" s="81" t="s">
        <v>38</v>
      </c>
      <c r="H17" s="81" t="s">
        <v>39</v>
      </c>
      <c r="I17" s="81" t="s">
        <v>41</v>
      </c>
      <c r="J17" s="81" t="s">
        <v>42</v>
      </c>
      <c r="K17" s="89" t="s">
        <v>40</v>
      </c>
      <c r="L17" s="82" t="s">
        <v>52</v>
      </c>
      <c r="M17" s="89" t="s">
        <v>113</v>
      </c>
      <c r="N17" s="208" t="s">
        <v>729</v>
      </c>
      <c r="O17" s="209" t="s">
        <v>730</v>
      </c>
      <c r="P17" s="210" t="s">
        <v>729</v>
      </c>
      <c r="Q17" s="211" t="s">
        <v>730</v>
      </c>
      <c r="R17" s="212" t="s">
        <v>729</v>
      </c>
      <c r="S17" s="213" t="s">
        <v>730</v>
      </c>
      <c r="T17" s="214" t="s">
        <v>729</v>
      </c>
      <c r="U17" s="215" t="s">
        <v>730</v>
      </c>
      <c r="V17" s="216" t="s">
        <v>729</v>
      </c>
      <c r="W17" s="217" t="s">
        <v>730</v>
      </c>
      <c r="X17" s="218" t="s">
        <v>729</v>
      </c>
      <c r="Y17" s="250" t="s">
        <v>730</v>
      </c>
      <c r="Z17" s="251" t="s">
        <v>729</v>
      </c>
      <c r="AA17" s="219" t="s">
        <v>730</v>
      </c>
    </row>
    <row r="18" spans="5:27" hidden="1">
      <c r="E18" s="1"/>
      <c r="F18" s="22"/>
      <c r="K18" s="5"/>
      <c r="L18" s="10"/>
      <c r="M18" s="14"/>
    </row>
    <row r="19" spans="5:27" ht="15.75" thickBot="1">
      <c r="E19" s="1"/>
      <c r="F19" s="22"/>
      <c r="K19" s="5"/>
      <c r="L19" s="10"/>
      <c r="M19" s="14"/>
    </row>
    <row r="20" spans="5:27" ht="21" customHeight="1" thickBot="1">
      <c r="E20" s="110" t="s">
        <v>257</v>
      </c>
      <c r="F20" s="138" t="s">
        <v>258</v>
      </c>
      <c r="G20" s="95"/>
      <c r="H20" s="95"/>
      <c r="I20" s="95"/>
      <c r="J20" s="95"/>
      <c r="K20" s="95"/>
      <c r="L20" s="142"/>
      <c r="M20" s="143"/>
    </row>
    <row r="21" spans="5:27" ht="21" customHeight="1" thickBot="1">
      <c r="E21" s="87">
        <v>1</v>
      </c>
      <c r="F21" s="88" t="s">
        <v>118</v>
      </c>
      <c r="G21" s="93"/>
      <c r="H21" s="94"/>
      <c r="I21" s="94"/>
      <c r="J21" s="94"/>
      <c r="K21" s="140">
        <f>SUM(J23:J27)</f>
        <v>0</v>
      </c>
      <c r="L21" s="147" t="e">
        <f>SUM(L23:L27)</f>
        <v>#DIV/0!</v>
      </c>
      <c r="M21" s="90">
        <f>K21*20%</f>
        <v>0</v>
      </c>
    </row>
    <row r="22" spans="5:27" ht="15.75" thickBot="1">
      <c r="E22" s="111"/>
      <c r="F22" s="74"/>
      <c r="G22" s="42"/>
      <c r="H22" s="42"/>
      <c r="I22" s="42"/>
      <c r="J22" s="42"/>
      <c r="K22" s="42"/>
      <c r="L22" s="10"/>
      <c r="M22" s="14"/>
    </row>
    <row r="23" spans="5:27" ht="30">
      <c r="E23" s="38" t="s">
        <v>0</v>
      </c>
      <c r="F23" s="11" t="s">
        <v>223</v>
      </c>
      <c r="G23" s="24">
        <v>1</v>
      </c>
      <c r="H23" s="12" t="s">
        <v>44</v>
      </c>
      <c r="I23" s="23">
        <v>0</v>
      </c>
      <c r="J23" s="25">
        <f>I23*G23</f>
        <v>0</v>
      </c>
      <c r="K23" s="27"/>
      <c r="L23" s="139" t="e">
        <f>J23/K539</f>
        <v>#DIV/0!</v>
      </c>
      <c r="M23" s="14"/>
      <c r="N23" s="252">
        <f>O23*J23</f>
        <v>0</v>
      </c>
      <c r="O23" s="253">
        <v>0</v>
      </c>
      <c r="P23" s="254">
        <f>Q23*J23</f>
        <v>0</v>
      </c>
      <c r="Q23" s="255">
        <v>0</v>
      </c>
      <c r="R23" s="256">
        <f>S23*J23</f>
        <v>0</v>
      </c>
      <c r="S23" s="257">
        <v>0</v>
      </c>
      <c r="T23" s="258">
        <f>U23*J23</f>
        <v>0</v>
      </c>
      <c r="U23" s="259">
        <v>0</v>
      </c>
      <c r="V23" s="260">
        <f>W23*J23</f>
        <v>0</v>
      </c>
      <c r="W23" s="261">
        <v>0</v>
      </c>
      <c r="X23" s="262">
        <f>Y23*J23</f>
        <v>0</v>
      </c>
      <c r="Y23" s="263">
        <v>0</v>
      </c>
      <c r="Z23" s="244">
        <f>N23+P23+R23+T23+V23+X23</f>
        <v>0</v>
      </c>
      <c r="AA23" s="245">
        <f>O23+Q23+S23+U23+W23+Y23</f>
        <v>0</v>
      </c>
    </row>
    <row r="24" spans="5:27" ht="30">
      <c r="E24" s="38" t="s">
        <v>1</v>
      </c>
      <c r="F24" s="78" t="s">
        <v>119</v>
      </c>
      <c r="G24" s="24">
        <v>1</v>
      </c>
      <c r="H24" s="12" t="s">
        <v>44</v>
      </c>
      <c r="I24" s="23">
        <v>0</v>
      </c>
      <c r="J24" s="25">
        <f t="shared" ref="J24:J27" si="0">I24*G24</f>
        <v>0</v>
      </c>
      <c r="K24" s="27"/>
      <c r="L24" s="139" t="e">
        <f>J24/K539</f>
        <v>#DIV/0!</v>
      </c>
      <c r="M24" s="14"/>
      <c r="N24" s="264">
        <f>O24*J24</f>
        <v>0</v>
      </c>
      <c r="O24" s="231">
        <v>0</v>
      </c>
      <c r="P24" s="232">
        <f>Q24*J24</f>
        <v>0</v>
      </c>
      <c r="Q24" s="233">
        <v>0</v>
      </c>
      <c r="R24" s="234">
        <f>S24*J24</f>
        <v>0</v>
      </c>
      <c r="S24" s="235">
        <v>0</v>
      </c>
      <c r="T24" s="236">
        <f>U24*J24</f>
        <v>0</v>
      </c>
      <c r="U24" s="237">
        <v>0</v>
      </c>
      <c r="V24" s="238">
        <f>W24*J24</f>
        <v>0</v>
      </c>
      <c r="W24" s="239">
        <v>0</v>
      </c>
      <c r="X24" s="240">
        <f>Y24*J24</f>
        <v>0</v>
      </c>
      <c r="Y24" s="265">
        <v>0</v>
      </c>
      <c r="Z24" s="246">
        <f t="shared" ref="Z24:Z27" si="1">N24+P24+R24+T24+V24+X24</f>
        <v>0</v>
      </c>
      <c r="AA24" s="247">
        <f t="shared" ref="AA24:AA27" si="2">O24+Q24+S24+U24+W24+Y24</f>
        <v>0</v>
      </c>
    </row>
    <row r="25" spans="5:27" ht="15.75">
      <c r="E25" s="38" t="s">
        <v>2</v>
      </c>
      <c r="F25" s="66" t="s">
        <v>120</v>
      </c>
      <c r="G25" s="24">
        <v>1</v>
      </c>
      <c r="H25" s="12" t="s">
        <v>44</v>
      </c>
      <c r="I25" s="23">
        <v>0</v>
      </c>
      <c r="J25" s="25">
        <f t="shared" si="0"/>
        <v>0</v>
      </c>
      <c r="K25" s="27"/>
      <c r="L25" s="139" t="e">
        <f>J25/K539</f>
        <v>#DIV/0!</v>
      </c>
      <c r="M25" s="14"/>
      <c r="N25" s="264">
        <f>O25*J25</f>
        <v>0</v>
      </c>
      <c r="O25" s="231">
        <v>0</v>
      </c>
      <c r="P25" s="232">
        <f>Q25*J25</f>
        <v>0</v>
      </c>
      <c r="Q25" s="233">
        <v>0</v>
      </c>
      <c r="R25" s="234">
        <f>S25*J25</f>
        <v>0</v>
      </c>
      <c r="S25" s="235">
        <v>0</v>
      </c>
      <c r="T25" s="236">
        <f>U25*J25</f>
        <v>0</v>
      </c>
      <c r="U25" s="237">
        <v>0</v>
      </c>
      <c r="V25" s="238">
        <f>W25*J25</f>
        <v>0</v>
      </c>
      <c r="W25" s="239">
        <v>0</v>
      </c>
      <c r="X25" s="240">
        <f>Y25*J25</f>
        <v>0</v>
      </c>
      <c r="Y25" s="265">
        <v>0</v>
      </c>
      <c r="Z25" s="246">
        <f t="shared" si="1"/>
        <v>0</v>
      </c>
      <c r="AA25" s="247">
        <f t="shared" si="2"/>
        <v>0</v>
      </c>
    </row>
    <row r="26" spans="5:27" ht="30">
      <c r="E26" s="38" t="s">
        <v>3</v>
      </c>
      <c r="F26" s="66" t="s">
        <v>121</v>
      </c>
      <c r="G26" s="24">
        <v>1</v>
      </c>
      <c r="H26" s="12" t="s">
        <v>44</v>
      </c>
      <c r="I26" s="23">
        <v>0</v>
      </c>
      <c r="J26" s="25">
        <f t="shared" si="0"/>
        <v>0</v>
      </c>
      <c r="K26" s="27"/>
      <c r="L26" s="139" t="e">
        <f>J26/K539</f>
        <v>#DIV/0!</v>
      </c>
      <c r="M26" s="14"/>
      <c r="N26" s="264">
        <f>O26*J26</f>
        <v>0</v>
      </c>
      <c r="O26" s="231">
        <v>0</v>
      </c>
      <c r="P26" s="232">
        <f>Q26*J26</f>
        <v>0</v>
      </c>
      <c r="Q26" s="233">
        <v>0</v>
      </c>
      <c r="R26" s="234">
        <f>S26*J26</f>
        <v>0</v>
      </c>
      <c r="S26" s="235">
        <v>0</v>
      </c>
      <c r="T26" s="236">
        <f>U26*J26</f>
        <v>0</v>
      </c>
      <c r="U26" s="237">
        <v>0</v>
      </c>
      <c r="V26" s="238">
        <f>W26*J26</f>
        <v>0</v>
      </c>
      <c r="W26" s="239">
        <v>0</v>
      </c>
      <c r="X26" s="240">
        <f>Y26*J26</f>
        <v>0</v>
      </c>
      <c r="Y26" s="265">
        <v>0</v>
      </c>
      <c r="Z26" s="246">
        <f t="shared" si="1"/>
        <v>0</v>
      </c>
      <c r="AA26" s="247">
        <f t="shared" si="2"/>
        <v>0</v>
      </c>
    </row>
    <row r="27" spans="5:27" ht="16.5" thickBot="1">
      <c r="E27" s="38" t="s">
        <v>4</v>
      </c>
      <c r="F27" s="66" t="s">
        <v>122</v>
      </c>
      <c r="G27" s="24">
        <v>1</v>
      </c>
      <c r="H27" s="12" t="s">
        <v>44</v>
      </c>
      <c r="I27" s="23">
        <v>0</v>
      </c>
      <c r="J27" s="25">
        <f t="shared" si="0"/>
        <v>0</v>
      </c>
      <c r="K27" s="27"/>
      <c r="L27" s="139" t="e">
        <f>J27/K539</f>
        <v>#DIV/0!</v>
      </c>
      <c r="M27" s="14"/>
      <c r="N27" s="266">
        <f>O27*J27</f>
        <v>0</v>
      </c>
      <c r="O27" s="267">
        <v>0</v>
      </c>
      <c r="P27" s="268">
        <f>Q27*J27</f>
        <v>0</v>
      </c>
      <c r="Q27" s="269">
        <v>0</v>
      </c>
      <c r="R27" s="270">
        <f>S27*J27</f>
        <v>0</v>
      </c>
      <c r="S27" s="271">
        <v>0</v>
      </c>
      <c r="T27" s="272">
        <f>U27*J27</f>
        <v>0</v>
      </c>
      <c r="U27" s="273">
        <v>0</v>
      </c>
      <c r="V27" s="274">
        <f>W27*J27</f>
        <v>0</v>
      </c>
      <c r="W27" s="275">
        <v>0</v>
      </c>
      <c r="X27" s="276">
        <f>Y27*J27</f>
        <v>0</v>
      </c>
      <c r="Y27" s="277">
        <v>0</v>
      </c>
      <c r="Z27" s="248">
        <f t="shared" si="1"/>
        <v>0</v>
      </c>
      <c r="AA27" s="249">
        <f t="shared" si="2"/>
        <v>0</v>
      </c>
    </row>
    <row r="28" spans="5:27" ht="15.75" thickBot="1">
      <c r="E28" s="7"/>
      <c r="F28" s="46"/>
      <c r="G28" s="47"/>
      <c r="H28" s="47"/>
      <c r="I28" s="47">
        <v>0</v>
      </c>
      <c r="J28" s="47"/>
      <c r="K28" s="47"/>
      <c r="L28" s="10"/>
      <c r="M28" s="14"/>
      <c r="Z28" s="369"/>
    </row>
    <row r="29" spans="5:27" ht="21" customHeight="1" thickBot="1">
      <c r="E29" s="85">
        <v>2</v>
      </c>
      <c r="F29" s="86" t="s">
        <v>116</v>
      </c>
      <c r="G29" s="44"/>
      <c r="H29" s="45"/>
      <c r="I29" s="45"/>
      <c r="J29" s="45"/>
      <c r="K29" s="141">
        <f>SUM(J31)</f>
        <v>0</v>
      </c>
      <c r="L29" s="147" t="e">
        <f>SUM(L31)</f>
        <v>#DIV/0!</v>
      </c>
      <c r="M29" s="90">
        <f>K29*20%</f>
        <v>0</v>
      </c>
    </row>
    <row r="30" spans="5:27" ht="15.75" thickBot="1">
      <c r="E30" s="111"/>
      <c r="F30" s="74"/>
      <c r="G30" s="42"/>
      <c r="H30" s="42"/>
      <c r="I30" s="42"/>
      <c r="J30" s="42"/>
      <c r="K30" s="42"/>
      <c r="L30" s="10"/>
      <c r="M30" s="14"/>
    </row>
    <row r="31" spans="5:27" ht="30.75" thickBot="1">
      <c r="E31" s="38" t="s">
        <v>5</v>
      </c>
      <c r="F31" s="11" t="s">
        <v>117</v>
      </c>
      <c r="G31" s="24">
        <v>1</v>
      </c>
      <c r="H31" s="12" t="s">
        <v>44</v>
      </c>
      <c r="I31" s="23">
        <v>0</v>
      </c>
      <c r="J31" s="25">
        <f>I31*G31</f>
        <v>0</v>
      </c>
      <c r="K31" s="27"/>
      <c r="L31" s="139" t="e">
        <f>J31/K539</f>
        <v>#DIV/0!</v>
      </c>
      <c r="M31" s="14"/>
      <c r="N31" s="278">
        <f>O31*J31</f>
        <v>0</v>
      </c>
      <c r="O31" s="279">
        <v>0</v>
      </c>
      <c r="P31" s="280">
        <f>Q31*J31</f>
        <v>0</v>
      </c>
      <c r="Q31" s="281">
        <v>0</v>
      </c>
      <c r="R31" s="282">
        <f>S31*J31</f>
        <v>0</v>
      </c>
      <c r="S31" s="283">
        <v>0</v>
      </c>
      <c r="T31" s="284">
        <f>U31*J31</f>
        <v>0</v>
      </c>
      <c r="U31" s="285">
        <v>0</v>
      </c>
      <c r="V31" s="286">
        <f>W31*J31</f>
        <v>0</v>
      </c>
      <c r="W31" s="287">
        <v>0</v>
      </c>
      <c r="X31" s="288">
        <f>Y31*J31</f>
        <v>0</v>
      </c>
      <c r="Y31" s="289">
        <v>0</v>
      </c>
      <c r="Z31" s="290">
        <f>N31+P31+R31+T31+V31+X31</f>
        <v>0</v>
      </c>
      <c r="AA31" s="291">
        <f>O31+Q31+S31+U31+W31+Y31</f>
        <v>0</v>
      </c>
    </row>
    <row r="32" spans="5:27" ht="15.75" thickBot="1">
      <c r="E32" s="7"/>
      <c r="F32" s="46"/>
      <c r="G32" s="47"/>
      <c r="H32" s="47"/>
      <c r="I32" s="47"/>
      <c r="J32" s="47"/>
      <c r="K32" s="47"/>
      <c r="L32" s="10"/>
      <c r="M32" s="14"/>
    </row>
    <row r="33" spans="5:27" ht="21" customHeight="1" thickBot="1">
      <c r="E33" s="84">
        <v>3</v>
      </c>
      <c r="F33" s="83" t="s">
        <v>53</v>
      </c>
      <c r="G33" s="17"/>
      <c r="H33" s="18"/>
      <c r="I33" s="18"/>
      <c r="J33" s="18"/>
      <c r="K33" s="141">
        <f>SUM(J35:J39)</f>
        <v>0</v>
      </c>
      <c r="L33" s="147" t="e">
        <f>SUM(L35:L39)</f>
        <v>#DIV/0!</v>
      </c>
      <c r="M33" s="90">
        <f>K33*20%</f>
        <v>0</v>
      </c>
    </row>
    <row r="34" spans="5:27" ht="15.75" thickBot="1">
      <c r="E34" s="112"/>
      <c r="F34" s="65"/>
      <c r="K34" s="5"/>
      <c r="L34" s="10"/>
      <c r="M34" s="14"/>
    </row>
    <row r="35" spans="5:27" ht="15.75">
      <c r="E35" s="38" t="s">
        <v>6</v>
      </c>
      <c r="F35" s="66" t="s">
        <v>54</v>
      </c>
      <c r="G35" s="24">
        <v>1</v>
      </c>
      <c r="H35" s="12" t="s">
        <v>47</v>
      </c>
      <c r="I35" s="23">
        <v>0</v>
      </c>
      <c r="J35" s="25">
        <f>I35*G35</f>
        <v>0</v>
      </c>
      <c r="K35" s="27"/>
      <c r="L35" s="139" t="e">
        <f>J35/K539</f>
        <v>#DIV/0!</v>
      </c>
      <c r="M35" s="14"/>
      <c r="N35" s="252">
        <f>O35*J35</f>
        <v>0</v>
      </c>
      <c r="O35" s="253">
        <v>0</v>
      </c>
      <c r="P35" s="254">
        <f>Q35*J35</f>
        <v>0</v>
      </c>
      <c r="Q35" s="255">
        <v>0</v>
      </c>
      <c r="R35" s="256">
        <f>S35*J35</f>
        <v>0</v>
      </c>
      <c r="S35" s="257">
        <v>0</v>
      </c>
      <c r="T35" s="258">
        <f>U35*J35</f>
        <v>0</v>
      </c>
      <c r="U35" s="259">
        <v>0</v>
      </c>
      <c r="V35" s="260">
        <f>W35*J35</f>
        <v>0</v>
      </c>
      <c r="W35" s="261">
        <v>0</v>
      </c>
      <c r="X35" s="262">
        <f>Y35*J35</f>
        <v>0</v>
      </c>
      <c r="Y35" s="296">
        <v>0</v>
      </c>
      <c r="Z35" s="244">
        <f>N35+P35+R35+T35+V35+X35</f>
        <v>0</v>
      </c>
      <c r="AA35" s="245">
        <f>O35+Q35+S35+U35+W35+Y35</f>
        <v>0</v>
      </c>
    </row>
    <row r="36" spans="5:27" ht="15.75">
      <c r="E36" s="38" t="s">
        <v>7</v>
      </c>
      <c r="F36" s="11" t="s">
        <v>81</v>
      </c>
      <c r="G36" s="24">
        <v>6</v>
      </c>
      <c r="H36" s="12" t="s">
        <v>48</v>
      </c>
      <c r="I36" s="23">
        <v>0</v>
      </c>
      <c r="J36" s="25">
        <f t="shared" ref="J36:J39" si="3">I36*G36</f>
        <v>0</v>
      </c>
      <c r="K36" s="27"/>
      <c r="L36" s="139" t="e">
        <f>J36/K539</f>
        <v>#DIV/0!</v>
      </c>
      <c r="M36" s="14"/>
      <c r="N36" s="264">
        <f>O36*J36</f>
        <v>0</v>
      </c>
      <c r="O36" s="231">
        <v>0</v>
      </c>
      <c r="P36" s="232">
        <f>Q36*J36</f>
        <v>0</v>
      </c>
      <c r="Q36" s="233">
        <v>0</v>
      </c>
      <c r="R36" s="234">
        <f>S36*J36</f>
        <v>0</v>
      </c>
      <c r="S36" s="235">
        <v>0</v>
      </c>
      <c r="T36" s="236">
        <f>U36*J36</f>
        <v>0</v>
      </c>
      <c r="U36" s="237">
        <v>0</v>
      </c>
      <c r="V36" s="238">
        <f>W36*J36</f>
        <v>0</v>
      </c>
      <c r="W36" s="239">
        <v>0</v>
      </c>
      <c r="X36" s="240">
        <f>Y36*J36</f>
        <v>0</v>
      </c>
      <c r="Y36" s="243">
        <v>0</v>
      </c>
      <c r="Z36" s="246">
        <f t="shared" ref="Z36:Z39" si="4">N36+P36+R36+T36+V36+X36</f>
        <v>0</v>
      </c>
      <c r="AA36" s="247">
        <f t="shared" ref="AA36:AA39" si="5">O36+Q36+S36+U36+W36+Y36</f>
        <v>0</v>
      </c>
    </row>
    <row r="37" spans="5:27" ht="15.75">
      <c r="E37" s="38" t="s">
        <v>8</v>
      </c>
      <c r="F37" s="11" t="s">
        <v>55</v>
      </c>
      <c r="G37" s="24">
        <v>6</v>
      </c>
      <c r="H37" s="12" t="s">
        <v>48</v>
      </c>
      <c r="I37" s="23">
        <v>0</v>
      </c>
      <c r="J37" s="25">
        <f t="shared" si="3"/>
        <v>0</v>
      </c>
      <c r="K37" s="27"/>
      <c r="L37" s="139" t="e">
        <f>J37/K539</f>
        <v>#DIV/0!</v>
      </c>
      <c r="M37" s="14"/>
      <c r="N37" s="264">
        <f>O37*J37</f>
        <v>0</v>
      </c>
      <c r="O37" s="231">
        <v>0</v>
      </c>
      <c r="P37" s="232">
        <f>Q37*J37</f>
        <v>0</v>
      </c>
      <c r="Q37" s="233">
        <v>0</v>
      </c>
      <c r="R37" s="234">
        <f>S37*J37</f>
        <v>0</v>
      </c>
      <c r="S37" s="235">
        <v>0</v>
      </c>
      <c r="T37" s="236">
        <f>U37*J37</f>
        <v>0</v>
      </c>
      <c r="U37" s="237">
        <v>0</v>
      </c>
      <c r="V37" s="238">
        <f>W37*J37</f>
        <v>0</v>
      </c>
      <c r="W37" s="239">
        <v>0</v>
      </c>
      <c r="X37" s="240">
        <f>Y37*J37</f>
        <v>0</v>
      </c>
      <c r="Y37" s="243">
        <v>0</v>
      </c>
      <c r="Z37" s="246">
        <f t="shared" si="4"/>
        <v>0</v>
      </c>
      <c r="AA37" s="247">
        <f t="shared" si="5"/>
        <v>0</v>
      </c>
    </row>
    <row r="38" spans="5:27" ht="15.75">
      <c r="E38" s="38" t="s">
        <v>9</v>
      </c>
      <c r="F38" s="11" t="s">
        <v>224</v>
      </c>
      <c r="G38" s="24">
        <v>1</v>
      </c>
      <c r="H38" s="12" t="s">
        <v>44</v>
      </c>
      <c r="I38" s="23">
        <v>0</v>
      </c>
      <c r="J38" s="25">
        <f t="shared" si="3"/>
        <v>0</v>
      </c>
      <c r="K38" s="27"/>
      <c r="L38" s="139" t="e">
        <f>J38/K539</f>
        <v>#DIV/0!</v>
      </c>
      <c r="M38" s="14"/>
      <c r="N38" s="264">
        <f>O38*J38</f>
        <v>0</v>
      </c>
      <c r="O38" s="231">
        <v>0</v>
      </c>
      <c r="P38" s="232">
        <f>Q38*J38</f>
        <v>0</v>
      </c>
      <c r="Q38" s="233">
        <v>0</v>
      </c>
      <c r="R38" s="234">
        <f>S38*J38</f>
        <v>0</v>
      </c>
      <c r="S38" s="235">
        <v>0</v>
      </c>
      <c r="T38" s="236">
        <f>U38*J38</f>
        <v>0</v>
      </c>
      <c r="U38" s="237">
        <v>0</v>
      </c>
      <c r="V38" s="238">
        <f>W38*J38</f>
        <v>0</v>
      </c>
      <c r="W38" s="239">
        <v>0</v>
      </c>
      <c r="X38" s="240">
        <f>Y38*J38</f>
        <v>0</v>
      </c>
      <c r="Y38" s="243">
        <v>0</v>
      </c>
      <c r="Z38" s="246">
        <f t="shared" si="4"/>
        <v>0</v>
      </c>
      <c r="AA38" s="247">
        <f t="shared" si="5"/>
        <v>0</v>
      </c>
    </row>
    <row r="39" spans="5:27" ht="16.5" thickBot="1">
      <c r="E39" s="38" t="s">
        <v>115</v>
      </c>
      <c r="F39" s="11" t="s">
        <v>225</v>
      </c>
      <c r="G39" s="24">
        <v>6</v>
      </c>
      <c r="H39" s="12" t="s">
        <v>48</v>
      </c>
      <c r="I39" s="23">
        <v>0</v>
      </c>
      <c r="J39" s="25">
        <f t="shared" si="3"/>
        <v>0</v>
      </c>
      <c r="K39" s="27"/>
      <c r="L39" s="139" t="e">
        <f>J39/K539</f>
        <v>#DIV/0!</v>
      </c>
      <c r="M39" s="14"/>
      <c r="N39" s="266">
        <f>O39*J39</f>
        <v>0</v>
      </c>
      <c r="O39" s="267">
        <v>0</v>
      </c>
      <c r="P39" s="268">
        <f>Q39*J39</f>
        <v>0</v>
      </c>
      <c r="Q39" s="269">
        <v>0</v>
      </c>
      <c r="R39" s="270">
        <f>S39*J39</f>
        <v>0</v>
      </c>
      <c r="S39" s="271">
        <v>0</v>
      </c>
      <c r="T39" s="272">
        <f>U39*J39</f>
        <v>0</v>
      </c>
      <c r="U39" s="273">
        <v>0</v>
      </c>
      <c r="V39" s="274">
        <f>W39*J39</f>
        <v>0</v>
      </c>
      <c r="W39" s="275">
        <v>0</v>
      </c>
      <c r="X39" s="276">
        <f>Y39*J39</f>
        <v>0</v>
      </c>
      <c r="Y39" s="297">
        <v>0</v>
      </c>
      <c r="Z39" s="248">
        <f t="shared" si="4"/>
        <v>0</v>
      </c>
      <c r="AA39" s="249">
        <f t="shared" si="5"/>
        <v>0</v>
      </c>
    </row>
    <row r="40" spans="5:27" ht="15.75" thickBot="1">
      <c r="E40" s="6"/>
      <c r="F40" s="43"/>
      <c r="K40" s="5"/>
      <c r="L40" s="10"/>
      <c r="M40" s="14"/>
      <c r="Z40" s="369"/>
    </row>
    <row r="41" spans="5:27" ht="21" thickBot="1">
      <c r="E41" s="84">
        <v>4</v>
      </c>
      <c r="F41" s="83" t="s">
        <v>385</v>
      </c>
      <c r="G41" s="17"/>
      <c r="H41" s="18"/>
      <c r="I41" s="18"/>
      <c r="J41" s="18"/>
      <c r="K41" s="141">
        <f>SUM(J43:J52)</f>
        <v>0</v>
      </c>
      <c r="L41" s="147" t="e">
        <f>SUM(L43:L52)</f>
        <v>#DIV/0!</v>
      </c>
      <c r="M41" s="90">
        <f>K41*20%</f>
        <v>0</v>
      </c>
    </row>
    <row r="42" spans="5:27" ht="15.75" thickBot="1">
      <c r="E42" s="37"/>
      <c r="F42" s="67"/>
      <c r="G42" s="20"/>
      <c r="H42" s="20"/>
      <c r="I42" s="20"/>
      <c r="J42" s="20"/>
      <c r="K42" s="67"/>
      <c r="L42" s="144"/>
      <c r="M42" s="14"/>
    </row>
    <row r="43" spans="5:27" ht="15.75">
      <c r="E43" s="38" t="s">
        <v>10</v>
      </c>
      <c r="F43" s="66" t="s">
        <v>440</v>
      </c>
      <c r="G43" s="24">
        <v>1</v>
      </c>
      <c r="H43" s="12" t="s">
        <v>44</v>
      </c>
      <c r="I43" s="23">
        <v>0</v>
      </c>
      <c r="J43" s="25">
        <f>I43*G43</f>
        <v>0</v>
      </c>
      <c r="K43" s="27"/>
      <c r="L43" s="139" t="e">
        <f>J43/K539</f>
        <v>#DIV/0!</v>
      </c>
      <c r="M43" s="14"/>
      <c r="N43" s="252">
        <f t="shared" ref="N43:N52" si="6">O43*J43</f>
        <v>0</v>
      </c>
      <c r="O43" s="253">
        <v>0</v>
      </c>
      <c r="P43" s="254">
        <f t="shared" ref="P43:P52" si="7">Q43*J43</f>
        <v>0</v>
      </c>
      <c r="Q43" s="255">
        <v>0</v>
      </c>
      <c r="R43" s="256">
        <f t="shared" ref="R43:R52" si="8">S43*J43</f>
        <v>0</v>
      </c>
      <c r="S43" s="257">
        <v>0</v>
      </c>
      <c r="T43" s="258">
        <f t="shared" ref="T43:T52" si="9">U43*J43</f>
        <v>0</v>
      </c>
      <c r="U43" s="259">
        <v>0</v>
      </c>
      <c r="V43" s="260">
        <f t="shared" ref="V43:V52" si="10">W43*J43</f>
        <v>0</v>
      </c>
      <c r="W43" s="261">
        <v>0</v>
      </c>
      <c r="X43" s="262">
        <f t="shared" ref="X43:X52" si="11">Y43*J43</f>
        <v>0</v>
      </c>
      <c r="Y43" s="296">
        <v>0</v>
      </c>
      <c r="Z43" s="244">
        <f>N43+P43+R43+T43+V43+X43</f>
        <v>0</v>
      </c>
      <c r="AA43" s="245">
        <f>O43+Q43+S43+U43+W43+Y43</f>
        <v>0</v>
      </c>
    </row>
    <row r="44" spans="5:27" ht="30">
      <c r="E44" s="38" t="s">
        <v>11</v>
      </c>
      <c r="F44" s="66" t="s">
        <v>441</v>
      </c>
      <c r="G44" s="24">
        <v>9</v>
      </c>
      <c r="H44" s="12" t="s">
        <v>45</v>
      </c>
      <c r="I44" s="23">
        <v>0</v>
      </c>
      <c r="J44" s="25">
        <f>I44*G44</f>
        <v>0</v>
      </c>
      <c r="K44" s="27"/>
      <c r="L44" s="139" t="e">
        <f>J44/K539</f>
        <v>#DIV/0!</v>
      </c>
      <c r="M44" s="14"/>
      <c r="N44" s="264">
        <f t="shared" si="6"/>
        <v>0</v>
      </c>
      <c r="O44" s="231">
        <v>0</v>
      </c>
      <c r="P44" s="232">
        <f t="shared" si="7"/>
        <v>0</v>
      </c>
      <c r="Q44" s="233">
        <v>0</v>
      </c>
      <c r="R44" s="234">
        <f t="shared" si="8"/>
        <v>0</v>
      </c>
      <c r="S44" s="235">
        <v>0</v>
      </c>
      <c r="T44" s="236">
        <f t="shared" si="9"/>
        <v>0</v>
      </c>
      <c r="U44" s="237">
        <v>0</v>
      </c>
      <c r="V44" s="238">
        <f t="shared" si="10"/>
        <v>0</v>
      </c>
      <c r="W44" s="239">
        <v>0</v>
      </c>
      <c r="X44" s="240">
        <f t="shared" si="11"/>
        <v>0</v>
      </c>
      <c r="Y44" s="243">
        <v>0</v>
      </c>
      <c r="Z44" s="246">
        <f t="shared" ref="Z44:Z52" si="12">N44+P44+R44+T44+V44+X44</f>
        <v>0</v>
      </c>
      <c r="AA44" s="247">
        <f t="shared" ref="AA44:AA52" si="13">O44+Q44+S44+U44+W44+Y44</f>
        <v>0</v>
      </c>
    </row>
    <row r="45" spans="5:27" ht="30" customHeight="1">
      <c r="E45" s="38" t="s">
        <v>12</v>
      </c>
      <c r="F45" s="66" t="s">
        <v>226</v>
      </c>
      <c r="G45" s="24">
        <v>3.4</v>
      </c>
      <c r="H45" s="12" t="s">
        <v>45</v>
      </c>
      <c r="I45" s="23">
        <v>0</v>
      </c>
      <c r="J45" s="25">
        <f t="shared" ref="J45:J52" si="14">I45*G45</f>
        <v>0</v>
      </c>
      <c r="K45" s="27"/>
      <c r="L45" s="139" t="e">
        <f>J45/K539</f>
        <v>#DIV/0!</v>
      </c>
      <c r="M45" s="14"/>
      <c r="N45" s="264">
        <f t="shared" si="6"/>
        <v>0</v>
      </c>
      <c r="O45" s="231">
        <v>0</v>
      </c>
      <c r="P45" s="232">
        <f t="shared" si="7"/>
        <v>0</v>
      </c>
      <c r="Q45" s="233">
        <v>0</v>
      </c>
      <c r="R45" s="234">
        <f t="shared" si="8"/>
        <v>0</v>
      </c>
      <c r="S45" s="235">
        <v>0</v>
      </c>
      <c r="T45" s="236">
        <f t="shared" si="9"/>
        <v>0</v>
      </c>
      <c r="U45" s="237">
        <v>0</v>
      </c>
      <c r="V45" s="238">
        <f t="shared" si="10"/>
        <v>0</v>
      </c>
      <c r="W45" s="239">
        <v>0</v>
      </c>
      <c r="X45" s="240">
        <f t="shared" si="11"/>
        <v>0</v>
      </c>
      <c r="Y45" s="243">
        <v>0</v>
      </c>
      <c r="Z45" s="246">
        <f t="shared" si="12"/>
        <v>0</v>
      </c>
      <c r="AA45" s="247">
        <f t="shared" si="13"/>
        <v>0</v>
      </c>
    </row>
    <row r="46" spans="5:27" ht="30">
      <c r="E46" s="38" t="s">
        <v>56</v>
      </c>
      <c r="F46" s="66" t="s">
        <v>599</v>
      </c>
      <c r="G46" s="24">
        <v>1</v>
      </c>
      <c r="H46" s="12" t="s">
        <v>44</v>
      </c>
      <c r="I46" s="23">
        <v>0</v>
      </c>
      <c r="J46" s="25">
        <f t="shared" si="14"/>
        <v>0</v>
      </c>
      <c r="K46" s="27"/>
      <c r="L46" s="139" t="e">
        <f>J46/K539</f>
        <v>#DIV/0!</v>
      </c>
      <c r="M46" s="14"/>
      <c r="N46" s="264">
        <f t="shared" si="6"/>
        <v>0</v>
      </c>
      <c r="O46" s="231">
        <v>0</v>
      </c>
      <c r="P46" s="232">
        <f t="shared" si="7"/>
        <v>0</v>
      </c>
      <c r="Q46" s="233">
        <v>0</v>
      </c>
      <c r="R46" s="234">
        <f t="shared" si="8"/>
        <v>0</v>
      </c>
      <c r="S46" s="235">
        <v>0</v>
      </c>
      <c r="T46" s="236">
        <f t="shared" si="9"/>
        <v>0</v>
      </c>
      <c r="U46" s="237">
        <v>0</v>
      </c>
      <c r="V46" s="238">
        <f t="shared" si="10"/>
        <v>0</v>
      </c>
      <c r="W46" s="239">
        <v>0</v>
      </c>
      <c r="X46" s="240">
        <f t="shared" si="11"/>
        <v>0</v>
      </c>
      <c r="Y46" s="243">
        <v>0</v>
      </c>
      <c r="Z46" s="246">
        <f t="shared" si="12"/>
        <v>0</v>
      </c>
      <c r="AA46" s="247">
        <f t="shared" si="13"/>
        <v>0</v>
      </c>
    </row>
    <row r="47" spans="5:27" ht="15.75">
      <c r="E47" s="38" t="s">
        <v>57</v>
      </c>
      <c r="F47" s="66" t="s">
        <v>439</v>
      </c>
      <c r="G47" s="24">
        <v>1</v>
      </c>
      <c r="H47" s="12" t="s">
        <v>44</v>
      </c>
      <c r="I47" s="23">
        <v>0</v>
      </c>
      <c r="J47" s="25">
        <f t="shared" si="14"/>
        <v>0</v>
      </c>
      <c r="K47" s="27"/>
      <c r="L47" s="139" t="e">
        <f>J47/K539</f>
        <v>#DIV/0!</v>
      </c>
      <c r="M47" s="14"/>
      <c r="N47" s="264">
        <f t="shared" si="6"/>
        <v>0</v>
      </c>
      <c r="O47" s="231">
        <v>0</v>
      </c>
      <c r="P47" s="232">
        <f t="shared" si="7"/>
        <v>0</v>
      </c>
      <c r="Q47" s="233">
        <v>0</v>
      </c>
      <c r="R47" s="234">
        <f t="shared" si="8"/>
        <v>0</v>
      </c>
      <c r="S47" s="235">
        <v>0</v>
      </c>
      <c r="T47" s="236">
        <f t="shared" si="9"/>
        <v>0</v>
      </c>
      <c r="U47" s="237">
        <v>0</v>
      </c>
      <c r="V47" s="238">
        <f t="shared" si="10"/>
        <v>0</v>
      </c>
      <c r="W47" s="239">
        <v>0</v>
      </c>
      <c r="X47" s="240">
        <f t="shared" si="11"/>
        <v>0</v>
      </c>
      <c r="Y47" s="243">
        <v>0</v>
      </c>
      <c r="Z47" s="246">
        <f t="shared" si="12"/>
        <v>0</v>
      </c>
      <c r="AA47" s="247">
        <f t="shared" si="13"/>
        <v>0</v>
      </c>
    </row>
    <row r="48" spans="5:27" ht="30">
      <c r="E48" s="38" t="s">
        <v>58</v>
      </c>
      <c r="F48" s="66" t="s">
        <v>605</v>
      </c>
      <c r="G48" s="24">
        <v>1</v>
      </c>
      <c r="H48" s="12" t="s">
        <v>44</v>
      </c>
      <c r="I48" s="23">
        <v>0</v>
      </c>
      <c r="J48" s="25">
        <f t="shared" si="14"/>
        <v>0</v>
      </c>
      <c r="K48" s="27"/>
      <c r="L48" s="139" t="e">
        <f>J48/K539</f>
        <v>#DIV/0!</v>
      </c>
      <c r="M48" s="14"/>
      <c r="N48" s="264">
        <f t="shared" si="6"/>
        <v>0</v>
      </c>
      <c r="O48" s="231">
        <v>0</v>
      </c>
      <c r="P48" s="232">
        <f t="shared" si="7"/>
        <v>0</v>
      </c>
      <c r="Q48" s="233">
        <v>0</v>
      </c>
      <c r="R48" s="234">
        <f t="shared" si="8"/>
        <v>0</v>
      </c>
      <c r="S48" s="235">
        <v>0</v>
      </c>
      <c r="T48" s="236">
        <f t="shared" si="9"/>
        <v>0</v>
      </c>
      <c r="U48" s="237">
        <v>0</v>
      </c>
      <c r="V48" s="238">
        <f t="shared" si="10"/>
        <v>0</v>
      </c>
      <c r="W48" s="239">
        <v>0</v>
      </c>
      <c r="X48" s="240">
        <f t="shared" si="11"/>
        <v>0</v>
      </c>
      <c r="Y48" s="243">
        <v>0</v>
      </c>
      <c r="Z48" s="246">
        <f t="shared" si="12"/>
        <v>0</v>
      </c>
      <c r="AA48" s="247">
        <f t="shared" si="13"/>
        <v>0</v>
      </c>
    </row>
    <row r="49" spans="5:27" ht="30">
      <c r="E49" s="38" t="s">
        <v>59</v>
      </c>
      <c r="F49" s="11" t="s">
        <v>437</v>
      </c>
      <c r="G49" s="24">
        <v>1</v>
      </c>
      <c r="H49" s="12" t="s">
        <v>44</v>
      </c>
      <c r="I49" s="23">
        <v>0</v>
      </c>
      <c r="J49" s="25">
        <f t="shared" si="14"/>
        <v>0</v>
      </c>
      <c r="K49" s="27"/>
      <c r="L49" s="139" t="e">
        <f>J49/K539</f>
        <v>#DIV/0!</v>
      </c>
      <c r="M49" s="14"/>
      <c r="N49" s="264">
        <f t="shared" si="6"/>
        <v>0</v>
      </c>
      <c r="O49" s="231">
        <v>0</v>
      </c>
      <c r="P49" s="232">
        <f t="shared" si="7"/>
        <v>0</v>
      </c>
      <c r="Q49" s="233">
        <v>0</v>
      </c>
      <c r="R49" s="234">
        <f t="shared" si="8"/>
        <v>0</v>
      </c>
      <c r="S49" s="235">
        <v>0</v>
      </c>
      <c r="T49" s="236">
        <f t="shared" si="9"/>
        <v>0</v>
      </c>
      <c r="U49" s="237">
        <v>0</v>
      </c>
      <c r="V49" s="238">
        <f t="shared" si="10"/>
        <v>0</v>
      </c>
      <c r="W49" s="239">
        <v>0</v>
      </c>
      <c r="X49" s="240">
        <f t="shared" si="11"/>
        <v>0</v>
      </c>
      <c r="Y49" s="243">
        <v>0</v>
      </c>
      <c r="Z49" s="246">
        <f t="shared" si="12"/>
        <v>0</v>
      </c>
      <c r="AA49" s="247">
        <f t="shared" si="13"/>
        <v>0</v>
      </c>
    </row>
    <row r="50" spans="5:27" ht="15.75">
      <c r="E50" s="38" t="s">
        <v>445</v>
      </c>
      <c r="F50" s="11" t="s">
        <v>438</v>
      </c>
      <c r="G50" s="24">
        <v>1</v>
      </c>
      <c r="H50" s="12" t="s">
        <v>44</v>
      </c>
      <c r="I50" s="23">
        <v>0</v>
      </c>
      <c r="J50" s="25">
        <f t="shared" si="14"/>
        <v>0</v>
      </c>
      <c r="K50" s="27"/>
      <c r="L50" s="139" t="e">
        <f>J50/K539</f>
        <v>#DIV/0!</v>
      </c>
      <c r="M50" s="14"/>
      <c r="N50" s="264">
        <f t="shared" si="6"/>
        <v>0</v>
      </c>
      <c r="O50" s="231">
        <v>0</v>
      </c>
      <c r="P50" s="232">
        <f t="shared" si="7"/>
        <v>0</v>
      </c>
      <c r="Q50" s="233">
        <v>0</v>
      </c>
      <c r="R50" s="234">
        <f t="shared" si="8"/>
        <v>0</v>
      </c>
      <c r="S50" s="235">
        <v>0</v>
      </c>
      <c r="T50" s="236">
        <f t="shared" si="9"/>
        <v>0</v>
      </c>
      <c r="U50" s="237">
        <v>0</v>
      </c>
      <c r="V50" s="238">
        <f t="shared" si="10"/>
        <v>0</v>
      </c>
      <c r="W50" s="239">
        <v>0</v>
      </c>
      <c r="X50" s="240">
        <f t="shared" si="11"/>
        <v>0</v>
      </c>
      <c r="Y50" s="243">
        <v>0</v>
      </c>
      <c r="Z50" s="246">
        <f t="shared" si="12"/>
        <v>0</v>
      </c>
      <c r="AA50" s="247">
        <f t="shared" si="13"/>
        <v>0</v>
      </c>
    </row>
    <row r="51" spans="5:27" ht="16.5" thickBot="1">
      <c r="E51" s="375" t="s">
        <v>96</v>
      </c>
      <c r="F51" s="376" t="s">
        <v>753</v>
      </c>
      <c r="G51" s="24">
        <v>1</v>
      </c>
      <c r="H51" s="12" t="s">
        <v>44</v>
      </c>
      <c r="I51" s="23">
        <v>0</v>
      </c>
      <c r="J51" s="25">
        <f t="shared" ref="J51" si="15">I51*G51</f>
        <v>0</v>
      </c>
      <c r="K51" s="27"/>
      <c r="L51" s="139" t="e">
        <f>J51/K538</f>
        <v>#DIV/0!</v>
      </c>
      <c r="M51" s="14"/>
      <c r="N51" s="266">
        <f t="shared" ref="N51" si="16">O51*J51</f>
        <v>0</v>
      </c>
      <c r="O51" s="267">
        <v>0</v>
      </c>
      <c r="P51" s="268">
        <f t="shared" ref="P51" si="17">Q51*J51</f>
        <v>0</v>
      </c>
      <c r="Q51" s="269">
        <v>0</v>
      </c>
      <c r="R51" s="270">
        <f t="shared" ref="R51" si="18">S51*J51</f>
        <v>0</v>
      </c>
      <c r="S51" s="271">
        <v>0</v>
      </c>
      <c r="T51" s="272">
        <f t="shared" ref="T51" si="19">U51*J51</f>
        <v>0</v>
      </c>
      <c r="U51" s="273">
        <v>0</v>
      </c>
      <c r="V51" s="274">
        <f t="shared" ref="V51" si="20">W51*J51</f>
        <v>0</v>
      </c>
      <c r="W51" s="275">
        <v>0</v>
      </c>
      <c r="X51" s="276">
        <f t="shared" ref="X51" si="21">Y51*J51</f>
        <v>0</v>
      </c>
      <c r="Y51" s="297">
        <v>0</v>
      </c>
      <c r="Z51" s="248">
        <f t="shared" ref="Z51" si="22">N51+P51+R51+T51+V51+X51</f>
        <v>0</v>
      </c>
      <c r="AA51" s="249">
        <f t="shared" ref="AA51" si="23">O51+Q51+S51+U51+W51+Y51</f>
        <v>0</v>
      </c>
    </row>
    <row r="52" spans="5:27" ht="16.5" thickBot="1">
      <c r="E52" s="375" t="s">
        <v>754</v>
      </c>
      <c r="F52" s="376" t="s">
        <v>741</v>
      </c>
      <c r="G52" s="24">
        <v>1</v>
      </c>
      <c r="H52" s="12" t="s">
        <v>44</v>
      </c>
      <c r="I52" s="23">
        <v>0</v>
      </c>
      <c r="J52" s="25">
        <f t="shared" si="14"/>
        <v>0</v>
      </c>
      <c r="K52" s="27"/>
      <c r="L52" s="139" t="e">
        <f>J52/K539</f>
        <v>#DIV/0!</v>
      </c>
      <c r="M52" s="14"/>
      <c r="N52" s="266">
        <f t="shared" si="6"/>
        <v>0</v>
      </c>
      <c r="O52" s="267">
        <v>0</v>
      </c>
      <c r="P52" s="268">
        <f t="shared" si="7"/>
        <v>0</v>
      </c>
      <c r="Q52" s="269">
        <v>0</v>
      </c>
      <c r="R52" s="270">
        <f t="shared" si="8"/>
        <v>0</v>
      </c>
      <c r="S52" s="271">
        <v>0</v>
      </c>
      <c r="T52" s="272">
        <f t="shared" si="9"/>
        <v>0</v>
      </c>
      <c r="U52" s="273">
        <v>0</v>
      </c>
      <c r="V52" s="274">
        <f t="shared" si="10"/>
        <v>0</v>
      </c>
      <c r="W52" s="275">
        <v>0</v>
      </c>
      <c r="X52" s="276">
        <f t="shared" si="11"/>
        <v>0</v>
      </c>
      <c r="Y52" s="297">
        <v>0</v>
      </c>
      <c r="Z52" s="248">
        <f t="shared" si="12"/>
        <v>0</v>
      </c>
      <c r="AA52" s="249">
        <f t="shared" si="13"/>
        <v>0</v>
      </c>
    </row>
    <row r="53" spans="5:27" ht="15.75" thickBot="1">
      <c r="E53" s="7"/>
      <c r="F53" s="43"/>
      <c r="K53" s="5"/>
      <c r="L53" s="10"/>
      <c r="M53" s="14"/>
      <c r="Z53" s="369"/>
    </row>
    <row r="54" spans="5:27" ht="21" thickBot="1">
      <c r="E54" s="87">
        <v>5</v>
      </c>
      <c r="F54" s="88" t="s">
        <v>82</v>
      </c>
      <c r="G54" s="17"/>
      <c r="H54" s="18"/>
      <c r="I54" s="18"/>
      <c r="J54" s="18"/>
      <c r="K54" s="141">
        <f>SUM(J56:J59)</f>
        <v>0</v>
      </c>
      <c r="L54" s="147" t="e">
        <f>SUM(L56:L59)</f>
        <v>#DIV/0!</v>
      </c>
      <c r="M54" s="90">
        <f>K54*20%</f>
        <v>0</v>
      </c>
    </row>
    <row r="55" spans="5:27" ht="15.75" thickBot="1">
      <c r="E55" s="37"/>
      <c r="F55" s="67"/>
      <c r="G55" s="20"/>
      <c r="H55" s="20"/>
      <c r="I55" s="20"/>
      <c r="J55" s="20"/>
      <c r="K55" s="67"/>
      <c r="L55" s="144"/>
      <c r="M55" s="14"/>
    </row>
    <row r="56" spans="5:27" ht="15.75">
      <c r="E56" s="38" t="s">
        <v>13</v>
      </c>
      <c r="F56" s="11" t="s">
        <v>125</v>
      </c>
      <c r="G56" s="24">
        <v>34</v>
      </c>
      <c r="H56" s="12" t="s">
        <v>45</v>
      </c>
      <c r="I56" s="23">
        <v>0</v>
      </c>
      <c r="J56" s="25">
        <f t="shared" ref="J56:J59" si="24">I56*G56</f>
        <v>0</v>
      </c>
      <c r="K56" s="27"/>
      <c r="L56" s="139" t="e">
        <f>J56/K539</f>
        <v>#DIV/0!</v>
      </c>
      <c r="M56" s="14"/>
      <c r="N56" s="252">
        <f>O56*J56</f>
        <v>0</v>
      </c>
      <c r="O56" s="253">
        <v>0</v>
      </c>
      <c r="P56" s="254">
        <f>Q56*J56</f>
        <v>0</v>
      </c>
      <c r="Q56" s="255">
        <v>0</v>
      </c>
      <c r="R56" s="256">
        <f>S56*J56</f>
        <v>0</v>
      </c>
      <c r="S56" s="257">
        <v>0</v>
      </c>
      <c r="T56" s="258">
        <f>U56*J56</f>
        <v>0</v>
      </c>
      <c r="U56" s="259">
        <v>0</v>
      </c>
      <c r="V56" s="260">
        <f>W56*J56</f>
        <v>0</v>
      </c>
      <c r="W56" s="261">
        <v>0</v>
      </c>
      <c r="X56" s="262">
        <f>Y56*J56</f>
        <v>0</v>
      </c>
      <c r="Y56" s="296">
        <v>0</v>
      </c>
      <c r="Z56" s="244">
        <f>N56+P56+R56+T56+V56+X56</f>
        <v>0</v>
      </c>
      <c r="AA56" s="245">
        <f>O56+Q56+S56+U56+W56+Y56</f>
        <v>0</v>
      </c>
    </row>
    <row r="57" spans="5:27" ht="30">
      <c r="E57" s="38" t="s">
        <v>14</v>
      </c>
      <c r="F57" s="11" t="s">
        <v>442</v>
      </c>
      <c r="G57" s="24">
        <v>1</v>
      </c>
      <c r="H57" s="12" t="s">
        <v>44</v>
      </c>
      <c r="I57" s="23">
        <v>0</v>
      </c>
      <c r="J57" s="25">
        <f t="shared" si="24"/>
        <v>0</v>
      </c>
      <c r="K57" s="27"/>
      <c r="L57" s="139" t="e">
        <f>J57/K539</f>
        <v>#DIV/0!</v>
      </c>
      <c r="M57" s="14"/>
      <c r="N57" s="264">
        <f>O57*J57</f>
        <v>0</v>
      </c>
      <c r="O57" s="231">
        <v>0</v>
      </c>
      <c r="P57" s="232">
        <f>Q57*J57</f>
        <v>0</v>
      </c>
      <c r="Q57" s="233">
        <v>0</v>
      </c>
      <c r="R57" s="234">
        <f>S57*J57</f>
        <v>0</v>
      </c>
      <c r="S57" s="235">
        <v>0</v>
      </c>
      <c r="T57" s="236">
        <f>U57*J57</f>
        <v>0</v>
      </c>
      <c r="U57" s="237">
        <v>0</v>
      </c>
      <c r="V57" s="238">
        <f>W57*J57</f>
        <v>0</v>
      </c>
      <c r="W57" s="239">
        <v>0</v>
      </c>
      <c r="X57" s="240">
        <f>Y57*J57</f>
        <v>0</v>
      </c>
      <c r="Y57" s="243">
        <v>0</v>
      </c>
      <c r="Z57" s="246">
        <f t="shared" ref="Z57:Z58" si="25">N57+P57+R57+T57+V57+X57</f>
        <v>0</v>
      </c>
      <c r="AA57" s="247">
        <f t="shared" ref="AA57:AA58" si="26">O57+Q57+S57+U57+W57+Y57</f>
        <v>0</v>
      </c>
    </row>
    <row r="58" spans="5:27" s="14" customFormat="1" ht="30" customHeight="1">
      <c r="E58" s="375" t="s">
        <v>37</v>
      </c>
      <c r="F58" s="376" t="s">
        <v>755</v>
      </c>
      <c r="G58" s="24">
        <v>1</v>
      </c>
      <c r="H58" s="12" t="s">
        <v>44</v>
      </c>
      <c r="I58" s="23">
        <v>0</v>
      </c>
      <c r="J58" s="25">
        <f t="shared" si="24"/>
        <v>0</v>
      </c>
      <c r="K58" s="27"/>
      <c r="L58" s="139" t="e">
        <f>J58/K539</f>
        <v>#DIV/0!</v>
      </c>
      <c r="N58" s="264">
        <f>O58*J58</f>
        <v>0</v>
      </c>
      <c r="O58" s="231">
        <v>0</v>
      </c>
      <c r="P58" s="232">
        <f>Q58*J58</f>
        <v>0</v>
      </c>
      <c r="Q58" s="233">
        <v>0</v>
      </c>
      <c r="R58" s="234">
        <f>S58*J58</f>
        <v>0</v>
      </c>
      <c r="S58" s="235">
        <v>0</v>
      </c>
      <c r="T58" s="236">
        <f>U58*J58</f>
        <v>0</v>
      </c>
      <c r="U58" s="237">
        <v>0</v>
      </c>
      <c r="V58" s="238">
        <f>W58*J58</f>
        <v>0</v>
      </c>
      <c r="W58" s="239">
        <v>0</v>
      </c>
      <c r="X58" s="240">
        <f>Y58*J58</f>
        <v>0</v>
      </c>
      <c r="Y58" s="243">
        <v>0</v>
      </c>
      <c r="Z58" s="246">
        <f t="shared" si="25"/>
        <v>0</v>
      </c>
      <c r="AA58" s="247">
        <f t="shared" si="26"/>
        <v>0</v>
      </c>
    </row>
    <row r="59" spans="5:27" ht="33.75" customHeight="1" thickBot="1">
      <c r="E59" s="38" t="s">
        <v>60</v>
      </c>
      <c r="F59" s="11" t="s">
        <v>604</v>
      </c>
      <c r="G59" s="24">
        <v>1</v>
      </c>
      <c r="H59" s="12" t="s">
        <v>47</v>
      </c>
      <c r="I59" s="23">
        <v>0</v>
      </c>
      <c r="J59" s="25">
        <f t="shared" si="24"/>
        <v>0</v>
      </c>
      <c r="K59" s="27"/>
      <c r="L59" s="139" t="e">
        <f>J59/K539</f>
        <v>#DIV/0!</v>
      </c>
      <c r="M59" s="14"/>
      <c r="N59" s="266">
        <f>O59*J59</f>
        <v>0</v>
      </c>
      <c r="O59" s="267">
        <v>0</v>
      </c>
      <c r="P59" s="268">
        <f>Q59*J59</f>
        <v>0</v>
      </c>
      <c r="Q59" s="269">
        <v>0</v>
      </c>
      <c r="R59" s="270">
        <f>S59*J59</f>
        <v>0</v>
      </c>
      <c r="S59" s="271">
        <v>0</v>
      </c>
      <c r="T59" s="272">
        <f>U59*J59</f>
        <v>0</v>
      </c>
      <c r="U59" s="273">
        <v>0</v>
      </c>
      <c r="V59" s="274">
        <f>W59*J59</f>
        <v>0</v>
      </c>
      <c r="W59" s="275">
        <v>0</v>
      </c>
      <c r="X59" s="276">
        <f>Y59*J59</f>
        <v>0</v>
      </c>
      <c r="Y59" s="297">
        <v>0</v>
      </c>
      <c r="Z59" s="248">
        <f t="shared" ref="Z59" si="27">N59+P59+R59+T59+V59+X59</f>
        <v>0</v>
      </c>
      <c r="AA59" s="249">
        <f t="shared" ref="AA59" si="28">O59+Q59+S59+U59+W59+Y59</f>
        <v>0</v>
      </c>
    </row>
    <row r="60" spans="5:27" ht="15.75" thickBot="1">
      <c r="E60" s="7"/>
      <c r="F60" s="43"/>
      <c r="K60" s="5"/>
      <c r="L60" s="10"/>
      <c r="M60" s="14"/>
      <c r="Z60" s="369"/>
    </row>
    <row r="61" spans="5:27" ht="21" customHeight="1" thickBot="1">
      <c r="E61" s="87">
        <v>6</v>
      </c>
      <c r="F61" s="88" t="s">
        <v>126</v>
      </c>
      <c r="G61" s="17"/>
      <c r="H61" s="18"/>
      <c r="I61" s="18"/>
      <c r="J61" s="18"/>
      <c r="K61" s="141">
        <f>SUM(J63:J80)</f>
        <v>0</v>
      </c>
      <c r="L61" s="147" t="e">
        <f>SUM(L63:L80)</f>
        <v>#DIV/0!</v>
      </c>
      <c r="M61" s="90">
        <f>K61*20%</f>
        <v>0</v>
      </c>
    </row>
    <row r="62" spans="5:27">
      <c r="E62" s="115"/>
      <c r="F62" s="74"/>
      <c r="G62" s="42"/>
      <c r="H62" s="42"/>
      <c r="I62" s="42"/>
      <c r="J62" s="42"/>
      <c r="K62" s="42"/>
      <c r="L62" s="10"/>
      <c r="M62" s="14"/>
    </row>
    <row r="63" spans="5:27" ht="16.5" thickBot="1">
      <c r="E63" s="38" t="s">
        <v>15</v>
      </c>
      <c r="F63" s="80" t="s">
        <v>83</v>
      </c>
      <c r="G63" s="3"/>
      <c r="H63" s="12"/>
      <c r="I63" s="3"/>
      <c r="J63" s="35"/>
      <c r="K63" s="5"/>
      <c r="L63" s="145"/>
      <c r="M63" s="14"/>
    </row>
    <row r="64" spans="5:27" ht="15.75">
      <c r="E64" s="38" t="s">
        <v>142</v>
      </c>
      <c r="F64" s="66" t="s">
        <v>140</v>
      </c>
      <c r="G64" s="24">
        <v>1</v>
      </c>
      <c r="H64" s="12" t="s">
        <v>44</v>
      </c>
      <c r="I64" s="23">
        <v>0</v>
      </c>
      <c r="J64" s="25">
        <f>I64*G64</f>
        <v>0</v>
      </c>
      <c r="K64" s="27"/>
      <c r="L64" s="139" t="e">
        <f>J64/K539</f>
        <v>#DIV/0!</v>
      </c>
      <c r="M64" s="14"/>
      <c r="N64" s="252">
        <f>O64*J64</f>
        <v>0</v>
      </c>
      <c r="O64" s="253">
        <v>0</v>
      </c>
      <c r="P64" s="254">
        <f>Q64*J64</f>
        <v>0</v>
      </c>
      <c r="Q64" s="255">
        <v>0</v>
      </c>
      <c r="R64" s="256">
        <f>S64*J64</f>
        <v>0</v>
      </c>
      <c r="S64" s="257">
        <v>0</v>
      </c>
      <c r="T64" s="258">
        <f>U64*J64</f>
        <v>0</v>
      </c>
      <c r="U64" s="259">
        <v>0</v>
      </c>
      <c r="V64" s="260">
        <f>W64*J64</f>
        <v>0</v>
      </c>
      <c r="W64" s="261">
        <v>0</v>
      </c>
      <c r="X64" s="262">
        <f>Y64*J64</f>
        <v>0</v>
      </c>
      <c r="Y64" s="296">
        <v>0</v>
      </c>
      <c r="Z64" s="244">
        <f>N64+P64+R64+T64+V64+X64</f>
        <v>0</v>
      </c>
      <c r="AA64" s="245">
        <f>O64+Q64+S64+U64+W64+Y64</f>
        <v>0</v>
      </c>
    </row>
    <row r="65" spans="5:27" ht="15.75">
      <c r="E65" s="38" t="s">
        <v>143</v>
      </c>
      <c r="F65" s="66" t="s">
        <v>141</v>
      </c>
      <c r="G65" s="24">
        <v>1</v>
      </c>
      <c r="H65" s="12" t="s">
        <v>44</v>
      </c>
      <c r="I65" s="23">
        <v>0</v>
      </c>
      <c r="J65" s="25">
        <f t="shared" ref="J65:J66" si="29">I65*G65</f>
        <v>0</v>
      </c>
      <c r="K65" s="27"/>
      <c r="L65" s="139" t="e">
        <f>J65/K539</f>
        <v>#DIV/0!</v>
      </c>
      <c r="M65" s="14"/>
      <c r="N65" s="264">
        <f>O65*J65</f>
        <v>0</v>
      </c>
      <c r="O65" s="231">
        <v>0</v>
      </c>
      <c r="P65" s="232">
        <f>Q65*J65</f>
        <v>0</v>
      </c>
      <c r="Q65" s="233">
        <v>0</v>
      </c>
      <c r="R65" s="234">
        <f>S65*J65</f>
        <v>0</v>
      </c>
      <c r="S65" s="235">
        <v>0</v>
      </c>
      <c r="T65" s="236">
        <f>U65*J65</f>
        <v>0</v>
      </c>
      <c r="U65" s="237">
        <v>0</v>
      </c>
      <c r="V65" s="238">
        <f>W65*J65</f>
        <v>0</v>
      </c>
      <c r="W65" s="239">
        <v>0</v>
      </c>
      <c r="X65" s="240">
        <f>Y65*J65</f>
        <v>0</v>
      </c>
      <c r="Y65" s="243">
        <v>0</v>
      </c>
      <c r="Z65" s="246">
        <f t="shared" ref="Z65:Z66" si="30">N65+P65+R65+T65+V65+X65</f>
        <v>0</v>
      </c>
      <c r="AA65" s="247">
        <f t="shared" ref="AA65:AA66" si="31">O65+Q65+S65+U65+W65+Y65</f>
        <v>0</v>
      </c>
    </row>
    <row r="66" spans="5:27" ht="16.5" thickBot="1">
      <c r="E66" s="38" t="s">
        <v>144</v>
      </c>
      <c r="F66" s="66" t="s">
        <v>282</v>
      </c>
      <c r="G66" s="24">
        <v>1</v>
      </c>
      <c r="H66" s="12" t="s">
        <v>44</v>
      </c>
      <c r="I66" s="23">
        <v>0</v>
      </c>
      <c r="J66" s="25">
        <f t="shared" si="29"/>
        <v>0</v>
      </c>
      <c r="K66" s="27"/>
      <c r="L66" s="139" t="e">
        <f>J66/K539</f>
        <v>#DIV/0!</v>
      </c>
      <c r="M66" s="14"/>
      <c r="N66" s="266">
        <f>O66*J66</f>
        <v>0</v>
      </c>
      <c r="O66" s="267">
        <v>0</v>
      </c>
      <c r="P66" s="268">
        <f>Q66*J66</f>
        <v>0</v>
      </c>
      <c r="Q66" s="269">
        <v>0</v>
      </c>
      <c r="R66" s="270">
        <f>S66*J66</f>
        <v>0</v>
      </c>
      <c r="S66" s="271">
        <v>0</v>
      </c>
      <c r="T66" s="272">
        <f>U66*J66</f>
        <v>0</v>
      </c>
      <c r="U66" s="273">
        <v>0</v>
      </c>
      <c r="V66" s="274">
        <f>W66*J66</f>
        <v>0</v>
      </c>
      <c r="W66" s="275">
        <v>0</v>
      </c>
      <c r="X66" s="276">
        <f>Y66*J66</f>
        <v>0</v>
      </c>
      <c r="Y66" s="297">
        <v>0</v>
      </c>
      <c r="Z66" s="248">
        <f t="shared" si="30"/>
        <v>0</v>
      </c>
      <c r="AA66" s="249">
        <f t="shared" si="31"/>
        <v>0</v>
      </c>
    </row>
    <row r="67" spans="5:27" ht="15.75">
      <c r="E67" s="38"/>
      <c r="F67" s="39"/>
      <c r="G67" s="24"/>
      <c r="H67" s="12"/>
      <c r="I67" s="23"/>
      <c r="J67" s="3"/>
      <c r="K67" s="3"/>
      <c r="L67" s="139"/>
      <c r="M67" s="14"/>
      <c r="Z67" s="369"/>
    </row>
    <row r="68" spans="5:27" ht="16.5" thickBot="1">
      <c r="E68" s="38" t="s">
        <v>16</v>
      </c>
      <c r="F68" s="80" t="s">
        <v>84</v>
      </c>
      <c r="G68" s="3"/>
      <c r="H68" s="12"/>
      <c r="I68" s="3"/>
      <c r="J68" s="35"/>
      <c r="K68" s="5"/>
      <c r="L68" s="139"/>
      <c r="M68" s="14"/>
    </row>
    <row r="69" spans="5:27" ht="15.75">
      <c r="E69" s="38" t="s">
        <v>128</v>
      </c>
      <c r="F69" s="66" t="s">
        <v>145</v>
      </c>
      <c r="G69" s="24">
        <v>2.5</v>
      </c>
      <c r="H69" s="12" t="s">
        <v>45</v>
      </c>
      <c r="I69" s="23">
        <v>0</v>
      </c>
      <c r="J69" s="25">
        <f>I69*G69</f>
        <v>0</v>
      </c>
      <c r="K69" s="27"/>
      <c r="L69" s="139" t="e">
        <f>J69/K539</f>
        <v>#DIV/0!</v>
      </c>
      <c r="M69" s="14"/>
      <c r="N69" s="252">
        <f t="shared" ref="N69:N80" si="32">O69*J69</f>
        <v>0</v>
      </c>
      <c r="O69" s="253">
        <v>0</v>
      </c>
      <c r="P69" s="254">
        <f t="shared" ref="P69:P80" si="33">Q69*J69</f>
        <v>0</v>
      </c>
      <c r="Q69" s="255">
        <v>0</v>
      </c>
      <c r="R69" s="256">
        <f t="shared" ref="R69:R80" si="34">S69*J69</f>
        <v>0</v>
      </c>
      <c r="S69" s="257">
        <v>0</v>
      </c>
      <c r="T69" s="258">
        <f t="shared" ref="T69:T80" si="35">U69*J69</f>
        <v>0</v>
      </c>
      <c r="U69" s="259">
        <v>0</v>
      </c>
      <c r="V69" s="260">
        <f t="shared" ref="V69:V80" si="36">W69*J69</f>
        <v>0</v>
      </c>
      <c r="W69" s="261">
        <v>0</v>
      </c>
      <c r="X69" s="262">
        <f t="shared" ref="X69:X80" si="37">Y69*J69</f>
        <v>0</v>
      </c>
      <c r="Y69" s="296">
        <v>0</v>
      </c>
      <c r="Z69" s="244">
        <f>N69+P69+R69+T69+V69+X69</f>
        <v>0</v>
      </c>
      <c r="AA69" s="245">
        <f>O69+Q69+S69+U69+W69+Y69</f>
        <v>0</v>
      </c>
    </row>
    <row r="70" spans="5:27" ht="15.75">
      <c r="E70" s="38" t="s">
        <v>129</v>
      </c>
      <c r="F70" s="66" t="s">
        <v>443</v>
      </c>
      <c r="G70" s="24">
        <v>5</v>
      </c>
      <c r="H70" s="12" t="s">
        <v>45</v>
      </c>
      <c r="I70" s="23">
        <v>0</v>
      </c>
      <c r="J70" s="25">
        <f t="shared" ref="J70:J80" si="38">I70*G70</f>
        <v>0</v>
      </c>
      <c r="K70" s="27"/>
      <c r="L70" s="139" t="e">
        <f>J70/K539</f>
        <v>#DIV/0!</v>
      </c>
      <c r="M70" s="14"/>
      <c r="N70" s="264">
        <f t="shared" si="32"/>
        <v>0</v>
      </c>
      <c r="O70" s="231">
        <v>0</v>
      </c>
      <c r="P70" s="232">
        <f t="shared" si="33"/>
        <v>0</v>
      </c>
      <c r="Q70" s="233">
        <v>0</v>
      </c>
      <c r="R70" s="234">
        <f t="shared" si="34"/>
        <v>0</v>
      </c>
      <c r="S70" s="235">
        <v>0</v>
      </c>
      <c r="T70" s="236">
        <f t="shared" si="35"/>
        <v>0</v>
      </c>
      <c r="U70" s="237">
        <v>0</v>
      </c>
      <c r="V70" s="238">
        <f t="shared" si="36"/>
        <v>0</v>
      </c>
      <c r="W70" s="239">
        <v>0</v>
      </c>
      <c r="X70" s="240">
        <f t="shared" si="37"/>
        <v>0</v>
      </c>
      <c r="Y70" s="243">
        <v>0</v>
      </c>
      <c r="Z70" s="246">
        <f t="shared" ref="Z70:Z71" si="39">N70+P70+R70+T70+V70+X70</f>
        <v>0</v>
      </c>
      <c r="AA70" s="247">
        <f t="shared" ref="AA70:AA71" si="40">O70+Q70+S70+U70+W70+Y70</f>
        <v>0</v>
      </c>
    </row>
    <row r="71" spans="5:27" ht="15.75">
      <c r="E71" s="38" t="s">
        <v>130</v>
      </c>
      <c r="F71" s="66" t="s">
        <v>379</v>
      </c>
      <c r="G71" s="24">
        <v>18.46</v>
      </c>
      <c r="H71" s="12" t="s">
        <v>45</v>
      </c>
      <c r="I71" s="23">
        <v>0</v>
      </c>
      <c r="J71" s="25">
        <f t="shared" si="38"/>
        <v>0</v>
      </c>
      <c r="K71" s="27"/>
      <c r="L71" s="139" t="e">
        <f>J71/K539</f>
        <v>#DIV/0!</v>
      </c>
      <c r="M71" s="14"/>
      <c r="N71" s="264">
        <f t="shared" si="32"/>
        <v>0</v>
      </c>
      <c r="O71" s="231">
        <v>0</v>
      </c>
      <c r="P71" s="232">
        <f t="shared" si="33"/>
        <v>0</v>
      </c>
      <c r="Q71" s="233">
        <v>0</v>
      </c>
      <c r="R71" s="234">
        <f t="shared" si="34"/>
        <v>0</v>
      </c>
      <c r="S71" s="235">
        <v>0</v>
      </c>
      <c r="T71" s="236">
        <f t="shared" si="35"/>
        <v>0</v>
      </c>
      <c r="U71" s="237">
        <v>0</v>
      </c>
      <c r="V71" s="238">
        <f t="shared" si="36"/>
        <v>0</v>
      </c>
      <c r="W71" s="239">
        <v>0</v>
      </c>
      <c r="X71" s="240">
        <f t="shared" si="37"/>
        <v>0</v>
      </c>
      <c r="Y71" s="243">
        <v>0</v>
      </c>
      <c r="Z71" s="246">
        <f t="shared" si="39"/>
        <v>0</v>
      </c>
      <c r="AA71" s="247">
        <f t="shared" si="40"/>
        <v>0</v>
      </c>
    </row>
    <row r="72" spans="5:27" ht="15.75">
      <c r="E72" s="38" t="s">
        <v>131</v>
      </c>
      <c r="F72" s="66" t="s">
        <v>378</v>
      </c>
      <c r="G72" s="24">
        <v>1.43</v>
      </c>
      <c r="H72" s="12" t="s">
        <v>45</v>
      </c>
      <c r="I72" s="23">
        <v>0</v>
      </c>
      <c r="J72" s="25">
        <f t="shared" si="38"/>
        <v>0</v>
      </c>
      <c r="K72" s="27"/>
      <c r="L72" s="139" t="e">
        <f>J72/K539</f>
        <v>#DIV/0!</v>
      </c>
      <c r="M72" s="14"/>
      <c r="N72" s="264">
        <f t="shared" si="32"/>
        <v>0</v>
      </c>
      <c r="O72" s="231">
        <v>0</v>
      </c>
      <c r="P72" s="232">
        <f t="shared" si="33"/>
        <v>0</v>
      </c>
      <c r="Q72" s="233">
        <v>0</v>
      </c>
      <c r="R72" s="234">
        <f t="shared" si="34"/>
        <v>0</v>
      </c>
      <c r="S72" s="235">
        <v>0</v>
      </c>
      <c r="T72" s="236">
        <f t="shared" si="35"/>
        <v>0</v>
      </c>
      <c r="U72" s="237">
        <v>0</v>
      </c>
      <c r="V72" s="238">
        <f t="shared" si="36"/>
        <v>0</v>
      </c>
      <c r="W72" s="239">
        <v>0</v>
      </c>
      <c r="X72" s="240">
        <f t="shared" si="37"/>
        <v>0</v>
      </c>
      <c r="Y72" s="243">
        <v>0</v>
      </c>
      <c r="Z72" s="246">
        <f>N72+P72+R72+T72+V72+X72</f>
        <v>0</v>
      </c>
      <c r="AA72" s="247">
        <f>O72+Q72+S72+U72+W72+Y72</f>
        <v>0</v>
      </c>
    </row>
    <row r="73" spans="5:27" ht="15.75">
      <c r="E73" s="38" t="s">
        <v>132</v>
      </c>
      <c r="F73" s="66" t="s">
        <v>383</v>
      </c>
      <c r="G73" s="24">
        <v>11.86</v>
      </c>
      <c r="H73" s="12" t="s">
        <v>45</v>
      </c>
      <c r="I73" s="23">
        <v>0</v>
      </c>
      <c r="J73" s="25">
        <f t="shared" si="38"/>
        <v>0</v>
      </c>
      <c r="K73" s="27"/>
      <c r="L73" s="139" t="e">
        <f>J73/K539</f>
        <v>#DIV/0!</v>
      </c>
      <c r="M73" s="14"/>
      <c r="N73" s="264">
        <f t="shared" si="32"/>
        <v>0</v>
      </c>
      <c r="O73" s="231">
        <v>0</v>
      </c>
      <c r="P73" s="232">
        <f t="shared" si="33"/>
        <v>0</v>
      </c>
      <c r="Q73" s="233">
        <v>0</v>
      </c>
      <c r="R73" s="234">
        <f t="shared" si="34"/>
        <v>0</v>
      </c>
      <c r="S73" s="235">
        <v>0</v>
      </c>
      <c r="T73" s="236">
        <f t="shared" si="35"/>
        <v>0</v>
      </c>
      <c r="U73" s="237">
        <v>0</v>
      </c>
      <c r="V73" s="238">
        <f t="shared" si="36"/>
        <v>0</v>
      </c>
      <c r="W73" s="239">
        <v>0</v>
      </c>
      <c r="X73" s="240">
        <f t="shared" si="37"/>
        <v>0</v>
      </c>
      <c r="Y73" s="243">
        <v>0</v>
      </c>
      <c r="Z73" s="246">
        <f t="shared" ref="Z73:Z74" si="41">N73+P73+R73+T73+V73+X73</f>
        <v>0</v>
      </c>
      <c r="AA73" s="247">
        <f t="shared" ref="AA73:AA74" si="42">O73+Q73+S73+U73+W73+Y73</f>
        <v>0</v>
      </c>
    </row>
    <row r="74" spans="5:27" ht="15.75">
      <c r="E74" s="38" t="s">
        <v>133</v>
      </c>
      <c r="F74" s="66" t="s">
        <v>380</v>
      </c>
      <c r="G74" s="24">
        <v>0.88</v>
      </c>
      <c r="H74" s="12" t="s">
        <v>45</v>
      </c>
      <c r="I74" s="23">
        <v>0</v>
      </c>
      <c r="J74" s="25">
        <f t="shared" si="38"/>
        <v>0</v>
      </c>
      <c r="K74" s="27"/>
      <c r="L74" s="139" t="e">
        <f>J74/K539</f>
        <v>#DIV/0!</v>
      </c>
      <c r="M74" s="14"/>
      <c r="N74" s="264">
        <f t="shared" si="32"/>
        <v>0</v>
      </c>
      <c r="O74" s="231">
        <v>0</v>
      </c>
      <c r="P74" s="232">
        <f t="shared" si="33"/>
        <v>0</v>
      </c>
      <c r="Q74" s="233">
        <v>0</v>
      </c>
      <c r="R74" s="234">
        <f t="shared" si="34"/>
        <v>0</v>
      </c>
      <c r="S74" s="235">
        <v>0</v>
      </c>
      <c r="T74" s="236">
        <f t="shared" si="35"/>
        <v>0</v>
      </c>
      <c r="U74" s="237">
        <v>0</v>
      </c>
      <c r="V74" s="238">
        <f t="shared" si="36"/>
        <v>0</v>
      </c>
      <c r="W74" s="239">
        <v>0</v>
      </c>
      <c r="X74" s="240">
        <f t="shared" si="37"/>
        <v>0</v>
      </c>
      <c r="Y74" s="243">
        <v>0</v>
      </c>
      <c r="Z74" s="246">
        <f t="shared" si="41"/>
        <v>0</v>
      </c>
      <c r="AA74" s="247">
        <f t="shared" si="42"/>
        <v>0</v>
      </c>
    </row>
    <row r="75" spans="5:27" ht="15.75">
      <c r="E75" s="38" t="s">
        <v>134</v>
      </c>
      <c r="F75" s="11" t="s">
        <v>381</v>
      </c>
      <c r="G75" s="24">
        <v>2</v>
      </c>
      <c r="H75" s="12" t="s">
        <v>45</v>
      </c>
      <c r="I75" s="23">
        <v>0</v>
      </c>
      <c r="J75" s="25">
        <f t="shared" si="38"/>
        <v>0</v>
      </c>
      <c r="K75" s="27"/>
      <c r="L75" s="139" t="e">
        <f>J75/K539</f>
        <v>#DIV/0!</v>
      </c>
      <c r="M75" s="14"/>
      <c r="N75" s="264">
        <f t="shared" si="32"/>
        <v>0</v>
      </c>
      <c r="O75" s="231">
        <v>0</v>
      </c>
      <c r="P75" s="232">
        <f t="shared" si="33"/>
        <v>0</v>
      </c>
      <c r="Q75" s="233">
        <v>0</v>
      </c>
      <c r="R75" s="234">
        <f t="shared" si="34"/>
        <v>0</v>
      </c>
      <c r="S75" s="235">
        <v>0</v>
      </c>
      <c r="T75" s="236">
        <f t="shared" si="35"/>
        <v>0</v>
      </c>
      <c r="U75" s="237">
        <v>0</v>
      </c>
      <c r="V75" s="238">
        <f t="shared" si="36"/>
        <v>0</v>
      </c>
      <c r="W75" s="239">
        <v>0</v>
      </c>
      <c r="X75" s="240">
        <f t="shared" si="37"/>
        <v>0</v>
      </c>
      <c r="Y75" s="243">
        <v>0</v>
      </c>
      <c r="Z75" s="246">
        <f>N75+P75+R75+T75+V75+X75</f>
        <v>0</v>
      </c>
      <c r="AA75" s="247">
        <f>O75+Q75+S75+U75+W75+Y75</f>
        <v>0</v>
      </c>
    </row>
    <row r="76" spans="5:27" ht="15.75">
      <c r="E76" s="38" t="s">
        <v>135</v>
      </c>
      <c r="F76" s="11" t="s">
        <v>382</v>
      </c>
      <c r="G76" s="24">
        <v>9.34</v>
      </c>
      <c r="H76" s="12" t="s">
        <v>46</v>
      </c>
      <c r="I76" s="23">
        <v>0</v>
      </c>
      <c r="J76" s="25">
        <f t="shared" si="38"/>
        <v>0</v>
      </c>
      <c r="K76" s="27"/>
      <c r="L76" s="139" t="e">
        <f>J76/K539</f>
        <v>#DIV/0!</v>
      </c>
      <c r="M76" s="14"/>
      <c r="N76" s="264">
        <f t="shared" si="32"/>
        <v>0</v>
      </c>
      <c r="O76" s="231">
        <v>0</v>
      </c>
      <c r="P76" s="232">
        <f t="shared" si="33"/>
        <v>0</v>
      </c>
      <c r="Q76" s="233">
        <v>0</v>
      </c>
      <c r="R76" s="234">
        <f t="shared" si="34"/>
        <v>0</v>
      </c>
      <c r="S76" s="235">
        <v>0</v>
      </c>
      <c r="T76" s="236">
        <f t="shared" si="35"/>
        <v>0</v>
      </c>
      <c r="U76" s="237">
        <v>0</v>
      </c>
      <c r="V76" s="238">
        <f t="shared" si="36"/>
        <v>0</v>
      </c>
      <c r="W76" s="239">
        <v>0</v>
      </c>
      <c r="X76" s="240">
        <f t="shared" si="37"/>
        <v>0</v>
      </c>
      <c r="Y76" s="243">
        <v>0</v>
      </c>
      <c r="Z76" s="246">
        <f t="shared" ref="Z76:Z77" si="43">N76+P76+R76+T76+V76+X76</f>
        <v>0</v>
      </c>
      <c r="AA76" s="247">
        <f t="shared" ref="AA76:AA77" si="44">O76+Q76+S76+U76+W76+Y76</f>
        <v>0</v>
      </c>
    </row>
    <row r="77" spans="5:27" ht="30">
      <c r="E77" s="38" t="s">
        <v>136</v>
      </c>
      <c r="F77" s="11" t="s">
        <v>384</v>
      </c>
      <c r="G77" s="24">
        <v>1</v>
      </c>
      <c r="H77" s="12" t="s">
        <v>45</v>
      </c>
      <c r="I77" s="23">
        <v>0</v>
      </c>
      <c r="J77" s="25">
        <f t="shared" si="38"/>
        <v>0</v>
      </c>
      <c r="K77" s="27"/>
      <c r="L77" s="139" t="e">
        <f>J77/K539</f>
        <v>#DIV/0!</v>
      </c>
      <c r="M77" s="14"/>
      <c r="N77" s="264">
        <f t="shared" si="32"/>
        <v>0</v>
      </c>
      <c r="O77" s="231">
        <v>0</v>
      </c>
      <c r="P77" s="232">
        <f t="shared" si="33"/>
        <v>0</v>
      </c>
      <c r="Q77" s="233">
        <v>0</v>
      </c>
      <c r="R77" s="234">
        <f t="shared" si="34"/>
        <v>0</v>
      </c>
      <c r="S77" s="235">
        <v>0</v>
      </c>
      <c r="T77" s="236">
        <f t="shared" si="35"/>
        <v>0</v>
      </c>
      <c r="U77" s="237">
        <v>0</v>
      </c>
      <c r="V77" s="238">
        <f t="shared" si="36"/>
        <v>0</v>
      </c>
      <c r="W77" s="239">
        <v>0</v>
      </c>
      <c r="X77" s="240">
        <f t="shared" si="37"/>
        <v>0</v>
      </c>
      <c r="Y77" s="243">
        <v>0</v>
      </c>
      <c r="Z77" s="246">
        <f t="shared" si="43"/>
        <v>0</v>
      </c>
      <c r="AA77" s="247">
        <f t="shared" si="44"/>
        <v>0</v>
      </c>
    </row>
    <row r="78" spans="5:27" ht="30">
      <c r="E78" s="375" t="s">
        <v>137</v>
      </c>
      <c r="F78" s="376" t="s">
        <v>758</v>
      </c>
      <c r="G78" s="24">
        <v>2.8</v>
      </c>
      <c r="H78" s="12" t="s">
        <v>45</v>
      </c>
      <c r="I78" s="23">
        <v>0</v>
      </c>
      <c r="J78" s="25">
        <f t="shared" si="38"/>
        <v>0</v>
      </c>
      <c r="K78" s="27"/>
      <c r="L78" s="139" t="e">
        <f>J78/K539</f>
        <v>#DIV/0!</v>
      </c>
      <c r="M78" s="14"/>
      <c r="N78" s="264">
        <f t="shared" si="32"/>
        <v>0</v>
      </c>
      <c r="O78" s="231">
        <v>0</v>
      </c>
      <c r="P78" s="232">
        <f t="shared" si="33"/>
        <v>0</v>
      </c>
      <c r="Q78" s="233">
        <v>0</v>
      </c>
      <c r="R78" s="234">
        <f t="shared" si="34"/>
        <v>0</v>
      </c>
      <c r="S78" s="235">
        <v>0</v>
      </c>
      <c r="T78" s="236">
        <f t="shared" si="35"/>
        <v>0</v>
      </c>
      <c r="U78" s="237">
        <v>0</v>
      </c>
      <c r="V78" s="238">
        <f t="shared" si="36"/>
        <v>0</v>
      </c>
      <c r="W78" s="239">
        <v>0</v>
      </c>
      <c r="X78" s="240">
        <f t="shared" si="37"/>
        <v>0</v>
      </c>
      <c r="Y78" s="243">
        <v>0</v>
      </c>
      <c r="Z78" s="246">
        <f t="shared" ref="Z78:Z80" si="45">N78+P78+R78+T78+V78+X78</f>
        <v>0</v>
      </c>
      <c r="AA78" s="247">
        <f t="shared" ref="AA78:AA80" si="46">O78+Q78+S78+U78+W78+Y78</f>
        <v>0</v>
      </c>
    </row>
    <row r="79" spans="5:27" ht="15.75">
      <c r="E79" s="375" t="s">
        <v>756</v>
      </c>
      <c r="F79" s="376" t="s">
        <v>740</v>
      </c>
      <c r="G79" s="24">
        <v>2</v>
      </c>
      <c r="H79" s="12" t="s">
        <v>45</v>
      </c>
      <c r="I79" s="23">
        <v>0</v>
      </c>
      <c r="J79" s="25">
        <f t="shared" ref="J79" si="47">I79*G79</f>
        <v>0</v>
      </c>
      <c r="K79" s="27"/>
      <c r="L79" s="139" t="e">
        <f>J79/K540</f>
        <v>#DIV/0!</v>
      </c>
      <c r="M79" s="14"/>
      <c r="N79" s="264">
        <f t="shared" ref="N79" si="48">O79*J79</f>
        <v>0</v>
      </c>
      <c r="O79" s="231">
        <v>0</v>
      </c>
      <c r="P79" s="232">
        <f t="shared" ref="P79" si="49">Q79*J79</f>
        <v>0</v>
      </c>
      <c r="Q79" s="233">
        <v>0</v>
      </c>
      <c r="R79" s="234">
        <f t="shared" ref="R79" si="50">S79*J79</f>
        <v>0</v>
      </c>
      <c r="S79" s="235">
        <v>0</v>
      </c>
      <c r="T79" s="236">
        <f t="shared" ref="T79" si="51">U79*J79</f>
        <v>0</v>
      </c>
      <c r="U79" s="237">
        <v>0</v>
      </c>
      <c r="V79" s="238">
        <f t="shared" ref="V79" si="52">W79*J79</f>
        <v>0</v>
      </c>
      <c r="W79" s="239">
        <v>0</v>
      </c>
      <c r="X79" s="240">
        <f t="shared" ref="X79" si="53">Y79*J79</f>
        <v>0</v>
      </c>
      <c r="Y79" s="243">
        <v>0</v>
      </c>
      <c r="Z79" s="246">
        <f t="shared" ref="Z79" si="54">N79+P79+R79+T79+V79+X79</f>
        <v>0</v>
      </c>
      <c r="AA79" s="247">
        <f t="shared" ref="AA79" si="55">O79+Q79+S79+U79+W79+Y79</f>
        <v>0</v>
      </c>
    </row>
    <row r="80" spans="5:27" ht="16.5" thickBot="1">
      <c r="E80" s="38" t="s">
        <v>757</v>
      </c>
      <c r="F80" s="11" t="s">
        <v>616</v>
      </c>
      <c r="G80" s="24">
        <v>0.7</v>
      </c>
      <c r="H80" s="12" t="s">
        <v>45</v>
      </c>
      <c r="I80" s="23">
        <v>0</v>
      </c>
      <c r="J80" s="25">
        <f t="shared" si="38"/>
        <v>0</v>
      </c>
      <c r="K80" s="27"/>
      <c r="L80" s="139" t="e">
        <f>J80/K539</f>
        <v>#DIV/0!</v>
      </c>
      <c r="M80" s="14"/>
      <c r="N80" s="266">
        <f t="shared" si="32"/>
        <v>0</v>
      </c>
      <c r="O80" s="267">
        <v>0</v>
      </c>
      <c r="P80" s="268">
        <f t="shared" si="33"/>
        <v>0</v>
      </c>
      <c r="Q80" s="269">
        <v>0</v>
      </c>
      <c r="R80" s="270">
        <f t="shared" si="34"/>
        <v>0</v>
      </c>
      <c r="S80" s="271">
        <v>0</v>
      </c>
      <c r="T80" s="272">
        <f t="shared" si="35"/>
        <v>0</v>
      </c>
      <c r="U80" s="273">
        <v>0</v>
      </c>
      <c r="V80" s="274">
        <f t="shared" si="36"/>
        <v>0</v>
      </c>
      <c r="W80" s="275">
        <v>0</v>
      </c>
      <c r="X80" s="276">
        <f t="shared" si="37"/>
        <v>0</v>
      </c>
      <c r="Y80" s="297">
        <v>0</v>
      </c>
      <c r="Z80" s="248">
        <f t="shared" si="45"/>
        <v>0</v>
      </c>
      <c r="AA80" s="249">
        <f t="shared" si="46"/>
        <v>0</v>
      </c>
    </row>
    <row r="81" spans="5:27" ht="16.5" thickBot="1">
      <c r="E81" s="120"/>
      <c r="F81" s="122"/>
      <c r="G81" s="4"/>
      <c r="H81" s="40"/>
      <c r="I81" s="4"/>
      <c r="J81" s="47"/>
      <c r="K81" s="47"/>
      <c r="L81" s="146"/>
      <c r="M81" s="14"/>
      <c r="Z81" s="369"/>
    </row>
    <row r="82" spans="5:27" ht="21" customHeight="1" thickBot="1">
      <c r="E82" s="84">
        <v>7</v>
      </c>
      <c r="F82" s="83" t="s">
        <v>459</v>
      </c>
      <c r="G82" s="17"/>
      <c r="H82" s="18"/>
      <c r="I82" s="18"/>
      <c r="J82" s="18"/>
      <c r="K82" s="141">
        <f>SUM(J84:J84)</f>
        <v>0</v>
      </c>
      <c r="L82" s="147" t="e">
        <f>SUM(L84)</f>
        <v>#DIV/0!</v>
      </c>
      <c r="M82" s="90">
        <f>K82*20%</f>
        <v>0</v>
      </c>
    </row>
    <row r="83" spans="5:27" ht="15" customHeight="1" thickBot="1">
      <c r="E83" s="6"/>
      <c r="F83" s="69"/>
      <c r="K83" s="5"/>
      <c r="L83" s="10"/>
      <c r="M83" s="14"/>
    </row>
    <row r="84" spans="5:27" ht="45.75" thickBot="1">
      <c r="E84" s="38" t="s">
        <v>17</v>
      </c>
      <c r="F84" s="15" t="s">
        <v>600</v>
      </c>
      <c r="G84" s="24">
        <v>99</v>
      </c>
      <c r="H84" s="12" t="s">
        <v>43</v>
      </c>
      <c r="I84" s="23">
        <v>0</v>
      </c>
      <c r="J84" s="25">
        <f>I84*G84</f>
        <v>0</v>
      </c>
      <c r="K84" s="27"/>
      <c r="L84" s="139" t="e">
        <f>J84/K539</f>
        <v>#DIV/0!</v>
      </c>
      <c r="M84" s="14"/>
      <c r="N84" s="278">
        <f>O84*J84</f>
        <v>0</v>
      </c>
      <c r="O84" s="279">
        <v>0</v>
      </c>
      <c r="P84" s="280">
        <f>Q84*J84</f>
        <v>0</v>
      </c>
      <c r="Q84" s="281">
        <v>0</v>
      </c>
      <c r="R84" s="282">
        <f>S84*J84</f>
        <v>0</v>
      </c>
      <c r="S84" s="283">
        <v>0</v>
      </c>
      <c r="T84" s="284">
        <f>U84*J84</f>
        <v>0</v>
      </c>
      <c r="U84" s="285">
        <v>0</v>
      </c>
      <c r="V84" s="286">
        <f>W84*J84</f>
        <v>0</v>
      </c>
      <c r="W84" s="287">
        <v>0</v>
      </c>
      <c r="X84" s="288">
        <f>Y84*J84</f>
        <v>0</v>
      </c>
      <c r="Y84" s="300">
        <v>0</v>
      </c>
      <c r="Z84" s="290">
        <f t="shared" ref="Z84" si="56">N84+P84+R84+T84+V84+X84</f>
        <v>0</v>
      </c>
      <c r="AA84" s="291">
        <f t="shared" ref="AA84" si="57">O84+Q84+S84+U84+W84+Y84</f>
        <v>0</v>
      </c>
    </row>
    <row r="85" spans="5:27" ht="16.5" thickBot="1">
      <c r="E85" s="38"/>
      <c r="F85" s="15"/>
      <c r="G85" s="24"/>
      <c r="H85" s="12"/>
      <c r="I85" s="23"/>
      <c r="J85" s="25"/>
      <c r="K85" s="27"/>
      <c r="L85" s="139"/>
      <c r="M85" s="14"/>
    </row>
    <row r="86" spans="5:27" ht="21" customHeight="1" thickBot="1">
      <c r="E86" s="84">
        <v>8</v>
      </c>
      <c r="F86" s="83" t="s">
        <v>386</v>
      </c>
      <c r="G86" s="17"/>
      <c r="H86" s="18"/>
      <c r="I86" s="18"/>
      <c r="J86" s="18"/>
      <c r="K86" s="141">
        <f>SUM(J88:J88)</f>
        <v>0</v>
      </c>
      <c r="L86" s="147" t="e">
        <f>SUM(L88)</f>
        <v>#DIV/0!</v>
      </c>
      <c r="M86" s="90">
        <f>K86*20%</f>
        <v>0</v>
      </c>
    </row>
    <row r="87" spans="5:27" ht="15" customHeight="1" thickBot="1">
      <c r="E87" s="6"/>
      <c r="F87" s="69"/>
      <c r="K87" s="5"/>
      <c r="L87" s="10"/>
      <c r="M87" s="14"/>
    </row>
    <row r="88" spans="5:27" ht="45.75" thickBot="1">
      <c r="E88" s="38" t="s">
        <v>18</v>
      </c>
      <c r="F88" s="15" t="s">
        <v>603</v>
      </c>
      <c r="G88" s="24">
        <v>1</v>
      </c>
      <c r="H88" s="12" t="s">
        <v>44</v>
      </c>
      <c r="I88" s="23">
        <v>0</v>
      </c>
      <c r="J88" s="25">
        <f>I88*G88</f>
        <v>0</v>
      </c>
      <c r="K88" s="27"/>
      <c r="L88" s="139" t="e">
        <f>J88/K539</f>
        <v>#DIV/0!</v>
      </c>
      <c r="M88" s="14"/>
      <c r="N88" s="278">
        <f>O88*J88</f>
        <v>0</v>
      </c>
      <c r="O88" s="279">
        <v>0</v>
      </c>
      <c r="P88" s="280">
        <f>Q88*J88</f>
        <v>0</v>
      </c>
      <c r="Q88" s="281">
        <v>0</v>
      </c>
      <c r="R88" s="282">
        <f>S88*J88</f>
        <v>0</v>
      </c>
      <c r="S88" s="283">
        <v>0</v>
      </c>
      <c r="T88" s="284">
        <f>U88*J88</f>
        <v>0</v>
      </c>
      <c r="U88" s="285">
        <v>0</v>
      </c>
      <c r="V88" s="286">
        <f>W88*J88</f>
        <v>0</v>
      </c>
      <c r="W88" s="287">
        <v>0</v>
      </c>
      <c r="X88" s="288">
        <f>Y88*J88</f>
        <v>0</v>
      </c>
      <c r="Y88" s="300">
        <v>0</v>
      </c>
      <c r="Z88" s="290">
        <f t="shared" ref="Z88" si="58">N88+P88+R88+T88+V88+X88</f>
        <v>0</v>
      </c>
      <c r="AA88" s="291">
        <f t="shared" ref="AA88" si="59">O88+Q88+S88+U88+W88+Y88</f>
        <v>0</v>
      </c>
    </row>
    <row r="89" spans="5:27" ht="16.5" thickBot="1">
      <c r="E89" s="38"/>
      <c r="F89" s="15"/>
      <c r="G89" s="24"/>
      <c r="H89" s="12"/>
      <c r="I89" s="23"/>
      <c r="J89" s="25"/>
      <c r="K89" s="27"/>
      <c r="L89" s="139"/>
      <c r="M89" s="14"/>
    </row>
    <row r="90" spans="5:27" ht="21" thickBot="1">
      <c r="E90" s="84">
        <v>9</v>
      </c>
      <c r="F90" s="83" t="s">
        <v>85</v>
      </c>
      <c r="G90" s="17"/>
      <c r="H90" s="18"/>
      <c r="I90" s="18"/>
      <c r="J90" s="18"/>
      <c r="K90" s="141">
        <f>SUM(J92:J127)</f>
        <v>0</v>
      </c>
      <c r="L90" s="147" t="e">
        <f>SUM(L93:L127)</f>
        <v>#DIV/0!</v>
      </c>
      <c r="M90" s="90">
        <f>K90*20%</f>
        <v>0</v>
      </c>
    </row>
    <row r="91" spans="5:27">
      <c r="E91" s="6"/>
      <c r="F91" s="69"/>
      <c r="K91" s="5"/>
      <c r="L91" s="10"/>
      <c r="M91" s="14"/>
    </row>
    <row r="92" spans="5:27" ht="36.75" customHeight="1" thickBot="1">
      <c r="E92" s="113" t="s">
        <v>19</v>
      </c>
      <c r="F92" s="80" t="s">
        <v>601</v>
      </c>
      <c r="G92" s="3"/>
      <c r="H92" s="12"/>
      <c r="I92" s="32"/>
      <c r="J92" s="35"/>
      <c r="K92" s="27"/>
      <c r="L92" s="145"/>
      <c r="M92" s="14"/>
    </row>
    <row r="93" spans="5:27" ht="30">
      <c r="E93" s="113" t="s">
        <v>567</v>
      </c>
      <c r="F93" s="11" t="s">
        <v>389</v>
      </c>
      <c r="G93" s="24">
        <v>99</v>
      </c>
      <c r="H93" s="12" t="s">
        <v>43</v>
      </c>
      <c r="I93" s="23">
        <v>0</v>
      </c>
      <c r="J93" s="25">
        <f>I93*G93</f>
        <v>0</v>
      </c>
      <c r="K93" s="27"/>
      <c r="L93" s="139" t="e">
        <f>J93/K539</f>
        <v>#DIV/0!</v>
      </c>
      <c r="M93" s="14"/>
      <c r="N93" s="252">
        <f t="shared" ref="N93:N110" si="60">O93*J93</f>
        <v>0</v>
      </c>
      <c r="O93" s="253">
        <v>0</v>
      </c>
      <c r="P93" s="254">
        <f t="shared" ref="P93:P110" si="61">Q93*J93</f>
        <v>0</v>
      </c>
      <c r="Q93" s="255">
        <v>0</v>
      </c>
      <c r="R93" s="256">
        <f t="shared" ref="R93:R110" si="62">S93*J93</f>
        <v>0</v>
      </c>
      <c r="S93" s="257">
        <v>0</v>
      </c>
      <c r="T93" s="258">
        <f t="shared" ref="T93:T110" si="63">U93*J93</f>
        <v>0</v>
      </c>
      <c r="U93" s="259">
        <v>0</v>
      </c>
      <c r="V93" s="260">
        <f t="shared" ref="V93:V110" si="64">W93*J93</f>
        <v>0</v>
      </c>
      <c r="W93" s="261">
        <v>0</v>
      </c>
      <c r="X93" s="262">
        <f t="shared" ref="X93:X110" si="65">Y93*J93</f>
        <v>0</v>
      </c>
      <c r="Y93" s="296">
        <v>0</v>
      </c>
      <c r="Z93" s="244">
        <f t="shared" ref="Z93" si="66">N93+P93+R93+T93+V93+X93</f>
        <v>0</v>
      </c>
      <c r="AA93" s="245">
        <f t="shared" ref="AA93" si="67">O93+Q93+S93+U93+W93+Y93</f>
        <v>0</v>
      </c>
    </row>
    <row r="94" spans="5:27" ht="30">
      <c r="E94" s="113" t="s">
        <v>568</v>
      </c>
      <c r="F94" s="11" t="s">
        <v>407</v>
      </c>
      <c r="G94" s="24">
        <v>131</v>
      </c>
      <c r="H94" s="12" t="s">
        <v>43</v>
      </c>
      <c r="I94" s="23">
        <v>0</v>
      </c>
      <c r="J94" s="25">
        <f t="shared" ref="J94:J124" si="68">I94*G94</f>
        <v>0</v>
      </c>
      <c r="K94" s="27"/>
      <c r="L94" s="139" t="e">
        <f>J94/K539</f>
        <v>#DIV/0!</v>
      </c>
      <c r="M94" s="14"/>
      <c r="N94" s="264">
        <f t="shared" si="60"/>
        <v>0</v>
      </c>
      <c r="O94" s="231">
        <v>0</v>
      </c>
      <c r="P94" s="232">
        <f t="shared" si="61"/>
        <v>0</v>
      </c>
      <c r="Q94" s="233">
        <v>0</v>
      </c>
      <c r="R94" s="234">
        <f t="shared" si="62"/>
        <v>0</v>
      </c>
      <c r="S94" s="235">
        <v>0</v>
      </c>
      <c r="T94" s="236">
        <f t="shared" si="63"/>
        <v>0</v>
      </c>
      <c r="U94" s="237">
        <v>0</v>
      </c>
      <c r="V94" s="238">
        <f t="shared" si="64"/>
        <v>0</v>
      </c>
      <c r="W94" s="239">
        <v>0</v>
      </c>
      <c r="X94" s="240">
        <f t="shared" si="65"/>
        <v>0</v>
      </c>
      <c r="Y94" s="243">
        <v>0</v>
      </c>
      <c r="Z94" s="246">
        <f t="shared" ref="Z94:Z110" si="69">N94+P94+R94+T94+V94+X94</f>
        <v>0</v>
      </c>
      <c r="AA94" s="247">
        <f t="shared" ref="AA94:AA110" si="70">O94+Q94+S94+U94+W94+Y94</f>
        <v>0</v>
      </c>
    </row>
    <row r="95" spans="5:27" ht="30">
      <c r="E95" s="113" t="s">
        <v>569</v>
      </c>
      <c r="F95" s="11" t="s">
        <v>390</v>
      </c>
      <c r="G95" s="24">
        <v>2.5</v>
      </c>
      <c r="H95" s="12" t="s">
        <v>43</v>
      </c>
      <c r="I95" s="23">
        <v>0</v>
      </c>
      <c r="J95" s="25">
        <f t="shared" si="68"/>
        <v>0</v>
      </c>
      <c r="K95" s="27"/>
      <c r="L95" s="139" t="e">
        <f>J95/K539</f>
        <v>#DIV/0!</v>
      </c>
      <c r="M95" s="14"/>
      <c r="N95" s="264">
        <f t="shared" si="60"/>
        <v>0</v>
      </c>
      <c r="O95" s="231">
        <v>0</v>
      </c>
      <c r="P95" s="232">
        <f t="shared" si="61"/>
        <v>0</v>
      </c>
      <c r="Q95" s="233">
        <v>0</v>
      </c>
      <c r="R95" s="234">
        <f t="shared" si="62"/>
        <v>0</v>
      </c>
      <c r="S95" s="235">
        <v>0</v>
      </c>
      <c r="T95" s="236">
        <f t="shared" si="63"/>
        <v>0</v>
      </c>
      <c r="U95" s="237">
        <v>0</v>
      </c>
      <c r="V95" s="238">
        <f t="shared" si="64"/>
        <v>0</v>
      </c>
      <c r="W95" s="239">
        <v>0</v>
      </c>
      <c r="X95" s="240">
        <f t="shared" si="65"/>
        <v>0</v>
      </c>
      <c r="Y95" s="243">
        <v>0</v>
      </c>
      <c r="Z95" s="246">
        <f t="shared" si="69"/>
        <v>0</v>
      </c>
      <c r="AA95" s="247">
        <f t="shared" si="70"/>
        <v>0</v>
      </c>
    </row>
    <row r="96" spans="5:27" ht="30">
      <c r="E96" s="113" t="s">
        <v>570</v>
      </c>
      <c r="F96" s="11" t="s">
        <v>408</v>
      </c>
      <c r="G96" s="24">
        <v>170</v>
      </c>
      <c r="H96" s="12" t="s">
        <v>43</v>
      </c>
      <c r="I96" s="23">
        <v>0</v>
      </c>
      <c r="J96" s="25">
        <f t="shared" si="68"/>
        <v>0</v>
      </c>
      <c r="K96" s="27"/>
      <c r="L96" s="139" t="e">
        <f>J96/K539</f>
        <v>#DIV/0!</v>
      </c>
      <c r="M96" s="14"/>
      <c r="N96" s="264">
        <f t="shared" si="60"/>
        <v>0</v>
      </c>
      <c r="O96" s="231">
        <v>0</v>
      </c>
      <c r="P96" s="232">
        <f t="shared" si="61"/>
        <v>0</v>
      </c>
      <c r="Q96" s="233">
        <v>0</v>
      </c>
      <c r="R96" s="234">
        <f t="shared" si="62"/>
        <v>0</v>
      </c>
      <c r="S96" s="235">
        <v>0</v>
      </c>
      <c r="T96" s="236">
        <f t="shared" si="63"/>
        <v>0</v>
      </c>
      <c r="U96" s="237">
        <v>0</v>
      </c>
      <c r="V96" s="238">
        <f t="shared" si="64"/>
        <v>0</v>
      </c>
      <c r="W96" s="239">
        <v>0</v>
      </c>
      <c r="X96" s="240">
        <f t="shared" si="65"/>
        <v>0</v>
      </c>
      <c r="Y96" s="243">
        <v>0</v>
      </c>
      <c r="Z96" s="246">
        <f t="shared" si="69"/>
        <v>0</v>
      </c>
      <c r="AA96" s="247">
        <f t="shared" si="70"/>
        <v>0</v>
      </c>
    </row>
    <row r="97" spans="4:27" ht="30">
      <c r="E97" s="113" t="s">
        <v>571</v>
      </c>
      <c r="F97" s="11" t="s">
        <v>406</v>
      </c>
      <c r="G97" s="24">
        <v>49</v>
      </c>
      <c r="H97" s="12" t="s">
        <v>43</v>
      </c>
      <c r="I97" s="23">
        <v>0</v>
      </c>
      <c r="J97" s="25">
        <f t="shared" si="68"/>
        <v>0</v>
      </c>
      <c r="K97" s="27"/>
      <c r="L97" s="139" t="e">
        <f>J97/K539</f>
        <v>#DIV/0!</v>
      </c>
      <c r="M97" s="14"/>
      <c r="N97" s="264">
        <f t="shared" si="60"/>
        <v>0</v>
      </c>
      <c r="O97" s="231">
        <v>0</v>
      </c>
      <c r="P97" s="232">
        <f t="shared" si="61"/>
        <v>0</v>
      </c>
      <c r="Q97" s="233">
        <v>0</v>
      </c>
      <c r="R97" s="234">
        <f t="shared" si="62"/>
        <v>0</v>
      </c>
      <c r="S97" s="235">
        <v>0</v>
      </c>
      <c r="T97" s="236">
        <f t="shared" si="63"/>
        <v>0</v>
      </c>
      <c r="U97" s="237">
        <v>0</v>
      </c>
      <c r="V97" s="238">
        <f t="shared" si="64"/>
        <v>0</v>
      </c>
      <c r="W97" s="239">
        <v>0</v>
      </c>
      <c r="X97" s="240">
        <f t="shared" si="65"/>
        <v>0</v>
      </c>
      <c r="Y97" s="243">
        <v>0</v>
      </c>
      <c r="Z97" s="246">
        <f t="shared" si="69"/>
        <v>0</v>
      </c>
      <c r="AA97" s="247">
        <f t="shared" si="70"/>
        <v>0</v>
      </c>
    </row>
    <row r="98" spans="4:27" ht="45">
      <c r="E98" s="113" t="s">
        <v>572</v>
      </c>
      <c r="F98" s="11" t="s">
        <v>409</v>
      </c>
      <c r="G98" s="24">
        <v>5</v>
      </c>
      <c r="H98" s="12" t="s">
        <v>43</v>
      </c>
      <c r="I98" s="23">
        <v>0</v>
      </c>
      <c r="J98" s="25">
        <f t="shared" si="68"/>
        <v>0</v>
      </c>
      <c r="K98" s="27"/>
      <c r="L98" s="139" t="e">
        <f>J98/K539</f>
        <v>#DIV/0!</v>
      </c>
      <c r="M98" s="14"/>
      <c r="N98" s="264">
        <f t="shared" si="60"/>
        <v>0</v>
      </c>
      <c r="O98" s="231">
        <v>0</v>
      </c>
      <c r="P98" s="232">
        <f t="shared" si="61"/>
        <v>0</v>
      </c>
      <c r="Q98" s="233">
        <v>0</v>
      </c>
      <c r="R98" s="234">
        <f t="shared" si="62"/>
        <v>0</v>
      </c>
      <c r="S98" s="235">
        <v>0</v>
      </c>
      <c r="T98" s="236">
        <f t="shared" si="63"/>
        <v>0</v>
      </c>
      <c r="U98" s="237">
        <v>0</v>
      </c>
      <c r="V98" s="238">
        <f t="shared" si="64"/>
        <v>0</v>
      </c>
      <c r="W98" s="239">
        <v>0</v>
      </c>
      <c r="X98" s="240">
        <f t="shared" si="65"/>
        <v>0</v>
      </c>
      <c r="Y98" s="243">
        <v>0</v>
      </c>
      <c r="Z98" s="246">
        <f t="shared" si="69"/>
        <v>0</v>
      </c>
      <c r="AA98" s="247">
        <f t="shared" si="70"/>
        <v>0</v>
      </c>
    </row>
    <row r="99" spans="4:27" ht="45">
      <c r="E99" s="113" t="s">
        <v>573</v>
      </c>
      <c r="F99" s="11" t="s">
        <v>410</v>
      </c>
      <c r="G99" s="24">
        <v>6</v>
      </c>
      <c r="H99" s="24" t="s">
        <v>43</v>
      </c>
      <c r="I99" s="23">
        <v>0</v>
      </c>
      <c r="J99" s="25">
        <f t="shared" si="68"/>
        <v>0</v>
      </c>
      <c r="K99" s="27"/>
      <c r="L99" s="139" t="e">
        <f>J99/K539</f>
        <v>#DIV/0!</v>
      </c>
      <c r="M99" s="14"/>
      <c r="N99" s="264">
        <f t="shared" si="60"/>
        <v>0</v>
      </c>
      <c r="O99" s="231">
        <v>0</v>
      </c>
      <c r="P99" s="232">
        <f t="shared" si="61"/>
        <v>0</v>
      </c>
      <c r="Q99" s="233">
        <v>0</v>
      </c>
      <c r="R99" s="234">
        <f t="shared" si="62"/>
        <v>0</v>
      </c>
      <c r="S99" s="235">
        <v>0</v>
      </c>
      <c r="T99" s="236">
        <f t="shared" si="63"/>
        <v>0</v>
      </c>
      <c r="U99" s="237">
        <v>0</v>
      </c>
      <c r="V99" s="238">
        <f t="shared" si="64"/>
        <v>0</v>
      </c>
      <c r="W99" s="239">
        <v>0</v>
      </c>
      <c r="X99" s="240">
        <f t="shared" si="65"/>
        <v>0</v>
      </c>
      <c r="Y99" s="243">
        <v>0</v>
      </c>
      <c r="Z99" s="246">
        <f t="shared" si="69"/>
        <v>0</v>
      </c>
      <c r="AA99" s="247">
        <f t="shared" si="70"/>
        <v>0</v>
      </c>
    </row>
    <row r="100" spans="4:27" ht="30">
      <c r="E100" s="113" t="s">
        <v>574</v>
      </c>
      <c r="F100" s="11" t="s">
        <v>388</v>
      </c>
      <c r="G100" s="24">
        <v>84</v>
      </c>
      <c r="H100" s="24" t="s">
        <v>43</v>
      </c>
      <c r="I100" s="23">
        <v>0</v>
      </c>
      <c r="J100" s="25">
        <f t="shared" si="68"/>
        <v>0</v>
      </c>
      <c r="K100" s="27"/>
      <c r="L100" s="139" t="e">
        <f>J100/K539</f>
        <v>#DIV/0!</v>
      </c>
      <c r="M100" s="14"/>
      <c r="N100" s="264">
        <f t="shared" si="60"/>
        <v>0</v>
      </c>
      <c r="O100" s="231">
        <v>0</v>
      </c>
      <c r="P100" s="232">
        <f t="shared" si="61"/>
        <v>0</v>
      </c>
      <c r="Q100" s="233">
        <v>0</v>
      </c>
      <c r="R100" s="234">
        <f t="shared" si="62"/>
        <v>0</v>
      </c>
      <c r="S100" s="235">
        <v>0</v>
      </c>
      <c r="T100" s="236">
        <f t="shared" si="63"/>
        <v>0</v>
      </c>
      <c r="U100" s="237">
        <v>0</v>
      </c>
      <c r="V100" s="238">
        <f t="shared" si="64"/>
        <v>0</v>
      </c>
      <c r="W100" s="239">
        <v>0</v>
      </c>
      <c r="X100" s="240">
        <f t="shared" si="65"/>
        <v>0</v>
      </c>
      <c r="Y100" s="243">
        <v>0</v>
      </c>
      <c r="Z100" s="246">
        <f t="shared" si="69"/>
        <v>0</v>
      </c>
      <c r="AA100" s="247">
        <f t="shared" si="70"/>
        <v>0</v>
      </c>
    </row>
    <row r="101" spans="4:27" ht="15.75">
      <c r="E101" s="113" t="s">
        <v>575</v>
      </c>
      <c r="F101" s="11" t="s">
        <v>391</v>
      </c>
      <c r="G101" s="24">
        <v>90</v>
      </c>
      <c r="H101" s="24" t="s">
        <v>43</v>
      </c>
      <c r="I101" s="23">
        <v>0</v>
      </c>
      <c r="J101" s="25">
        <f t="shared" si="68"/>
        <v>0</v>
      </c>
      <c r="K101" s="27"/>
      <c r="L101" s="139" t="e">
        <f>J101/K539</f>
        <v>#DIV/0!</v>
      </c>
      <c r="M101" s="14"/>
      <c r="N101" s="264">
        <f t="shared" si="60"/>
        <v>0</v>
      </c>
      <c r="O101" s="231">
        <v>0</v>
      </c>
      <c r="P101" s="232">
        <f t="shared" si="61"/>
        <v>0</v>
      </c>
      <c r="Q101" s="233">
        <v>0</v>
      </c>
      <c r="R101" s="234">
        <f t="shared" si="62"/>
        <v>0</v>
      </c>
      <c r="S101" s="235">
        <v>0</v>
      </c>
      <c r="T101" s="236">
        <f t="shared" si="63"/>
        <v>0</v>
      </c>
      <c r="U101" s="237">
        <v>0</v>
      </c>
      <c r="V101" s="238">
        <f t="shared" si="64"/>
        <v>0</v>
      </c>
      <c r="W101" s="239">
        <v>0</v>
      </c>
      <c r="X101" s="240">
        <f t="shared" si="65"/>
        <v>0</v>
      </c>
      <c r="Y101" s="243">
        <v>0</v>
      </c>
      <c r="Z101" s="246">
        <f t="shared" si="69"/>
        <v>0</v>
      </c>
      <c r="AA101" s="247">
        <f t="shared" si="70"/>
        <v>0</v>
      </c>
    </row>
    <row r="102" spans="4:27" ht="15.75">
      <c r="E102" s="113" t="s">
        <v>576</v>
      </c>
      <c r="F102" s="11" t="s">
        <v>392</v>
      </c>
      <c r="G102" s="24">
        <v>23</v>
      </c>
      <c r="H102" s="24" t="s">
        <v>43</v>
      </c>
      <c r="I102" s="23">
        <v>0</v>
      </c>
      <c r="J102" s="25">
        <f t="shared" si="68"/>
        <v>0</v>
      </c>
      <c r="K102" s="27"/>
      <c r="L102" s="139" t="e">
        <f>J102/K539</f>
        <v>#DIV/0!</v>
      </c>
      <c r="M102" s="14"/>
      <c r="N102" s="264">
        <f t="shared" si="60"/>
        <v>0</v>
      </c>
      <c r="O102" s="231">
        <v>0</v>
      </c>
      <c r="P102" s="232">
        <f t="shared" si="61"/>
        <v>0</v>
      </c>
      <c r="Q102" s="233">
        <v>0</v>
      </c>
      <c r="R102" s="234">
        <f t="shared" si="62"/>
        <v>0</v>
      </c>
      <c r="S102" s="235">
        <v>0</v>
      </c>
      <c r="T102" s="236">
        <f t="shared" si="63"/>
        <v>0</v>
      </c>
      <c r="U102" s="237">
        <v>0</v>
      </c>
      <c r="V102" s="238">
        <f t="shared" si="64"/>
        <v>0</v>
      </c>
      <c r="W102" s="239">
        <v>0</v>
      </c>
      <c r="X102" s="240">
        <f t="shared" si="65"/>
        <v>0</v>
      </c>
      <c r="Y102" s="243">
        <v>0</v>
      </c>
      <c r="Z102" s="246">
        <f t="shared" si="69"/>
        <v>0</v>
      </c>
      <c r="AA102" s="247">
        <f t="shared" si="70"/>
        <v>0</v>
      </c>
    </row>
    <row r="103" spans="4:27" ht="30">
      <c r="E103" s="113" t="s">
        <v>577</v>
      </c>
      <c r="F103" s="11" t="s">
        <v>411</v>
      </c>
      <c r="G103" s="24">
        <v>11</v>
      </c>
      <c r="H103" s="24" t="s">
        <v>43</v>
      </c>
      <c r="I103" s="23">
        <v>0</v>
      </c>
      <c r="J103" s="25">
        <f t="shared" si="68"/>
        <v>0</v>
      </c>
      <c r="K103" s="27"/>
      <c r="L103" s="139" t="e">
        <f>J103/K539</f>
        <v>#DIV/0!</v>
      </c>
      <c r="M103" s="14"/>
      <c r="N103" s="264">
        <f t="shared" si="60"/>
        <v>0</v>
      </c>
      <c r="O103" s="231">
        <v>0</v>
      </c>
      <c r="P103" s="232">
        <f t="shared" si="61"/>
        <v>0</v>
      </c>
      <c r="Q103" s="233">
        <v>0</v>
      </c>
      <c r="R103" s="234">
        <f t="shared" si="62"/>
        <v>0</v>
      </c>
      <c r="S103" s="235">
        <v>0</v>
      </c>
      <c r="T103" s="236">
        <f t="shared" si="63"/>
        <v>0</v>
      </c>
      <c r="U103" s="237">
        <v>0</v>
      </c>
      <c r="V103" s="238">
        <f t="shared" si="64"/>
        <v>0</v>
      </c>
      <c r="W103" s="239">
        <v>0</v>
      </c>
      <c r="X103" s="240">
        <f t="shared" si="65"/>
        <v>0</v>
      </c>
      <c r="Y103" s="243">
        <v>0</v>
      </c>
      <c r="Z103" s="246">
        <f t="shared" si="69"/>
        <v>0</v>
      </c>
      <c r="AA103" s="247">
        <f t="shared" si="70"/>
        <v>0</v>
      </c>
    </row>
    <row r="104" spans="4:27" s="164" customFormat="1" ht="45">
      <c r="D104" s="160"/>
      <c r="E104" s="171" t="s">
        <v>578</v>
      </c>
      <c r="F104" s="168" t="s">
        <v>611</v>
      </c>
      <c r="G104" s="165">
        <v>10</v>
      </c>
      <c r="H104" s="166" t="s">
        <v>43</v>
      </c>
      <c r="I104" s="167">
        <v>0</v>
      </c>
      <c r="J104" s="442">
        <f>I104*G104</f>
        <v>0</v>
      </c>
      <c r="K104" s="163"/>
      <c r="L104" s="180" t="e">
        <f>J104/K539</f>
        <v>#DIV/0!</v>
      </c>
      <c r="M104" s="160"/>
      <c r="N104" s="301">
        <f t="shared" si="60"/>
        <v>0</v>
      </c>
      <c r="O104" s="302">
        <v>0</v>
      </c>
      <c r="P104" s="303">
        <f t="shared" si="61"/>
        <v>0</v>
      </c>
      <c r="Q104" s="302">
        <v>0</v>
      </c>
      <c r="R104" s="303">
        <f t="shared" si="62"/>
        <v>0</v>
      </c>
      <c r="S104" s="302">
        <v>0</v>
      </c>
      <c r="T104" s="303">
        <f t="shared" si="63"/>
        <v>0</v>
      </c>
      <c r="U104" s="302">
        <v>0</v>
      </c>
      <c r="V104" s="303">
        <f t="shared" si="64"/>
        <v>0</v>
      </c>
      <c r="W104" s="302">
        <v>0</v>
      </c>
      <c r="X104" s="303">
        <f t="shared" si="65"/>
        <v>0</v>
      </c>
      <c r="Y104" s="304">
        <v>0</v>
      </c>
      <c r="Z104" s="305">
        <f t="shared" si="69"/>
        <v>0</v>
      </c>
      <c r="AA104" s="306">
        <f t="shared" si="70"/>
        <v>0</v>
      </c>
    </row>
    <row r="105" spans="4:27" ht="30">
      <c r="E105" s="113" t="s">
        <v>579</v>
      </c>
      <c r="F105" s="11" t="s">
        <v>412</v>
      </c>
      <c r="G105" s="24">
        <v>12.5</v>
      </c>
      <c r="H105" s="24" t="s">
        <v>43</v>
      </c>
      <c r="I105" s="23">
        <v>0</v>
      </c>
      <c r="J105" s="25">
        <f t="shared" si="68"/>
        <v>0</v>
      </c>
      <c r="K105" s="27"/>
      <c r="L105" s="139" t="e">
        <f>J105/K539</f>
        <v>#DIV/0!</v>
      </c>
      <c r="M105" s="14"/>
      <c r="N105" s="264">
        <f t="shared" si="60"/>
        <v>0</v>
      </c>
      <c r="O105" s="231">
        <v>0</v>
      </c>
      <c r="P105" s="232">
        <f t="shared" si="61"/>
        <v>0</v>
      </c>
      <c r="Q105" s="233">
        <v>0</v>
      </c>
      <c r="R105" s="234">
        <f t="shared" si="62"/>
        <v>0</v>
      </c>
      <c r="S105" s="235">
        <v>0</v>
      </c>
      <c r="T105" s="236">
        <f t="shared" si="63"/>
        <v>0</v>
      </c>
      <c r="U105" s="237">
        <v>0</v>
      </c>
      <c r="V105" s="238">
        <f t="shared" si="64"/>
        <v>0</v>
      </c>
      <c r="W105" s="239">
        <v>0</v>
      </c>
      <c r="X105" s="240">
        <f t="shared" si="65"/>
        <v>0</v>
      </c>
      <c r="Y105" s="243">
        <v>0</v>
      </c>
      <c r="Z105" s="246">
        <f t="shared" si="69"/>
        <v>0</v>
      </c>
      <c r="AA105" s="247">
        <f t="shared" si="70"/>
        <v>0</v>
      </c>
    </row>
    <row r="106" spans="4:27" s="164" customFormat="1" ht="45">
      <c r="D106" s="160"/>
      <c r="E106" s="171" t="s">
        <v>580</v>
      </c>
      <c r="F106" s="168" t="s">
        <v>610</v>
      </c>
      <c r="G106" s="381">
        <v>1.7</v>
      </c>
      <c r="H106" s="381" t="s">
        <v>43</v>
      </c>
      <c r="I106" s="383">
        <v>0</v>
      </c>
      <c r="J106" s="442">
        <f t="shared" si="68"/>
        <v>0</v>
      </c>
      <c r="K106" s="163"/>
      <c r="L106" s="180" t="e">
        <f>J106/K539</f>
        <v>#DIV/0!</v>
      </c>
      <c r="M106" s="160"/>
      <c r="N106" s="301">
        <f t="shared" si="60"/>
        <v>0</v>
      </c>
      <c r="O106" s="302">
        <v>0</v>
      </c>
      <c r="P106" s="303">
        <f t="shared" si="61"/>
        <v>0</v>
      </c>
      <c r="Q106" s="302">
        <v>0</v>
      </c>
      <c r="R106" s="303">
        <f t="shared" si="62"/>
        <v>0</v>
      </c>
      <c r="S106" s="302">
        <v>0</v>
      </c>
      <c r="T106" s="303">
        <f t="shared" si="63"/>
        <v>0</v>
      </c>
      <c r="U106" s="302">
        <v>0</v>
      </c>
      <c r="V106" s="303">
        <f t="shared" si="64"/>
        <v>0</v>
      </c>
      <c r="W106" s="302">
        <v>0</v>
      </c>
      <c r="X106" s="303">
        <f t="shared" si="65"/>
        <v>0</v>
      </c>
      <c r="Y106" s="304">
        <v>0</v>
      </c>
      <c r="Z106" s="305">
        <f t="shared" si="69"/>
        <v>0</v>
      </c>
      <c r="AA106" s="306">
        <f t="shared" si="70"/>
        <v>0</v>
      </c>
    </row>
    <row r="107" spans="4:27" s="164" customFormat="1" ht="45">
      <c r="D107" s="160"/>
      <c r="E107" s="171" t="s">
        <v>581</v>
      </c>
      <c r="F107" s="168" t="s">
        <v>609</v>
      </c>
      <c r="G107" s="165">
        <v>166</v>
      </c>
      <c r="H107" s="165" t="s">
        <v>43</v>
      </c>
      <c r="I107" s="167">
        <v>0</v>
      </c>
      <c r="J107" s="162">
        <f t="shared" si="68"/>
        <v>0</v>
      </c>
      <c r="K107" s="163"/>
      <c r="L107" s="180" t="e">
        <f>J107/K539</f>
        <v>#DIV/0!</v>
      </c>
      <c r="M107" s="160"/>
      <c r="N107" s="301">
        <f t="shared" si="60"/>
        <v>0</v>
      </c>
      <c r="O107" s="302">
        <v>0</v>
      </c>
      <c r="P107" s="303">
        <f t="shared" si="61"/>
        <v>0</v>
      </c>
      <c r="Q107" s="302">
        <v>0</v>
      </c>
      <c r="R107" s="303">
        <f t="shared" si="62"/>
        <v>0</v>
      </c>
      <c r="S107" s="302">
        <v>0</v>
      </c>
      <c r="T107" s="303">
        <f t="shared" si="63"/>
        <v>0</v>
      </c>
      <c r="U107" s="302">
        <v>0</v>
      </c>
      <c r="V107" s="303">
        <f t="shared" si="64"/>
        <v>0</v>
      </c>
      <c r="W107" s="302">
        <v>0</v>
      </c>
      <c r="X107" s="303">
        <f t="shared" si="65"/>
        <v>0</v>
      </c>
      <c r="Y107" s="304">
        <v>0</v>
      </c>
      <c r="Z107" s="305">
        <f t="shared" si="69"/>
        <v>0</v>
      </c>
      <c r="AA107" s="306">
        <f t="shared" si="70"/>
        <v>0</v>
      </c>
    </row>
    <row r="108" spans="4:27" s="164" customFormat="1" ht="45">
      <c r="D108" s="160"/>
      <c r="E108" s="161" t="s">
        <v>582</v>
      </c>
      <c r="F108" s="169" t="s">
        <v>612</v>
      </c>
      <c r="G108" s="24">
        <v>12</v>
      </c>
      <c r="H108" s="24" t="s">
        <v>43</v>
      </c>
      <c r="I108" s="26">
        <v>0</v>
      </c>
      <c r="J108" s="162">
        <f t="shared" si="68"/>
        <v>0</v>
      </c>
      <c r="K108" s="163"/>
      <c r="L108" s="139" t="e">
        <f>J108/K539</f>
        <v>#DIV/0!</v>
      </c>
      <c r="M108" s="160"/>
      <c r="N108" s="264">
        <f t="shared" si="60"/>
        <v>0</v>
      </c>
      <c r="O108" s="231">
        <v>0</v>
      </c>
      <c r="P108" s="232">
        <f t="shared" si="61"/>
        <v>0</v>
      </c>
      <c r="Q108" s="233">
        <v>0</v>
      </c>
      <c r="R108" s="234">
        <f t="shared" si="62"/>
        <v>0</v>
      </c>
      <c r="S108" s="235">
        <v>0</v>
      </c>
      <c r="T108" s="236">
        <f t="shared" si="63"/>
        <v>0</v>
      </c>
      <c r="U108" s="237">
        <v>0</v>
      </c>
      <c r="V108" s="238">
        <f t="shared" si="64"/>
        <v>0</v>
      </c>
      <c r="W108" s="239">
        <v>0</v>
      </c>
      <c r="X108" s="240">
        <f t="shared" si="65"/>
        <v>0</v>
      </c>
      <c r="Y108" s="243">
        <v>0</v>
      </c>
      <c r="Z108" s="246">
        <f t="shared" si="69"/>
        <v>0</v>
      </c>
      <c r="AA108" s="247">
        <f t="shared" si="70"/>
        <v>0</v>
      </c>
    </row>
    <row r="109" spans="4:27" ht="15.75">
      <c r="E109" s="113" t="s">
        <v>583</v>
      </c>
      <c r="F109" s="11" t="s">
        <v>393</v>
      </c>
      <c r="G109" s="137">
        <v>26</v>
      </c>
      <c r="H109" s="137" t="s">
        <v>43</v>
      </c>
      <c r="I109" s="23">
        <v>0</v>
      </c>
      <c r="J109" s="25">
        <f t="shared" si="68"/>
        <v>0</v>
      </c>
      <c r="K109" s="27"/>
      <c r="L109" s="139" t="e">
        <f>J109/K539</f>
        <v>#DIV/0!</v>
      </c>
      <c r="M109" s="14"/>
      <c r="N109" s="264">
        <f t="shared" si="60"/>
        <v>0</v>
      </c>
      <c r="O109" s="231">
        <v>0</v>
      </c>
      <c r="P109" s="232">
        <f t="shared" si="61"/>
        <v>0</v>
      </c>
      <c r="Q109" s="233">
        <v>0</v>
      </c>
      <c r="R109" s="234">
        <f t="shared" si="62"/>
        <v>0</v>
      </c>
      <c r="S109" s="235">
        <v>0</v>
      </c>
      <c r="T109" s="236">
        <f t="shared" si="63"/>
        <v>0</v>
      </c>
      <c r="U109" s="237">
        <v>0</v>
      </c>
      <c r="V109" s="238">
        <f t="shared" si="64"/>
        <v>0</v>
      </c>
      <c r="W109" s="239">
        <v>0</v>
      </c>
      <c r="X109" s="240">
        <f t="shared" si="65"/>
        <v>0</v>
      </c>
      <c r="Y109" s="243">
        <v>0</v>
      </c>
      <c r="Z109" s="246">
        <f t="shared" si="69"/>
        <v>0</v>
      </c>
      <c r="AA109" s="247">
        <f t="shared" si="70"/>
        <v>0</v>
      </c>
    </row>
    <row r="110" spans="4:27" s="164" customFormat="1" ht="45.75" thickBot="1">
      <c r="D110" s="160"/>
      <c r="E110" s="171" t="s">
        <v>584</v>
      </c>
      <c r="F110" s="168" t="s">
        <v>608</v>
      </c>
      <c r="G110" s="165">
        <v>50</v>
      </c>
      <c r="H110" s="165" t="s">
        <v>43</v>
      </c>
      <c r="I110" s="167">
        <v>0</v>
      </c>
      <c r="J110" s="442">
        <f t="shared" si="68"/>
        <v>0</v>
      </c>
      <c r="K110" s="163"/>
      <c r="L110" s="180" t="e">
        <f>J110/K539</f>
        <v>#DIV/0!</v>
      </c>
      <c r="M110" s="160"/>
      <c r="N110" s="307">
        <f t="shared" si="60"/>
        <v>0</v>
      </c>
      <c r="O110" s="308">
        <v>0</v>
      </c>
      <c r="P110" s="309">
        <f t="shared" si="61"/>
        <v>0</v>
      </c>
      <c r="Q110" s="308">
        <v>0</v>
      </c>
      <c r="R110" s="309">
        <f t="shared" si="62"/>
        <v>0</v>
      </c>
      <c r="S110" s="308">
        <v>0</v>
      </c>
      <c r="T110" s="309">
        <f t="shared" si="63"/>
        <v>0</v>
      </c>
      <c r="U110" s="308">
        <v>0</v>
      </c>
      <c r="V110" s="309">
        <f t="shared" si="64"/>
        <v>0</v>
      </c>
      <c r="W110" s="308">
        <v>0</v>
      </c>
      <c r="X110" s="309">
        <f t="shared" si="65"/>
        <v>0</v>
      </c>
      <c r="Y110" s="310">
        <v>0</v>
      </c>
      <c r="Z110" s="311">
        <f t="shared" si="69"/>
        <v>0</v>
      </c>
      <c r="AA110" s="312">
        <f t="shared" si="70"/>
        <v>0</v>
      </c>
    </row>
    <row r="111" spans="4:27" ht="15.75">
      <c r="E111" s="114"/>
      <c r="F111" s="65"/>
      <c r="K111" s="5"/>
      <c r="L111" s="139" t="e">
        <f>J111/K539</f>
        <v>#DIV/0!</v>
      </c>
      <c r="M111" s="14"/>
    </row>
    <row r="112" spans="4:27" ht="30.75" thickBot="1">
      <c r="E112" s="113" t="s">
        <v>20</v>
      </c>
      <c r="F112" s="80" t="s">
        <v>602</v>
      </c>
      <c r="G112" s="24"/>
      <c r="H112" s="24"/>
      <c r="I112" s="23"/>
      <c r="J112" s="35"/>
      <c r="K112" s="27"/>
      <c r="L112" s="139"/>
      <c r="M112" s="14"/>
    </row>
    <row r="113" spans="5:27" ht="15.75">
      <c r="E113" s="113" t="s">
        <v>585</v>
      </c>
      <c r="F113" s="11" t="s">
        <v>394</v>
      </c>
      <c r="G113" s="24">
        <v>53</v>
      </c>
      <c r="H113" s="24" t="s">
        <v>43</v>
      </c>
      <c r="I113" s="23">
        <v>0</v>
      </c>
      <c r="J113" s="25">
        <f t="shared" si="68"/>
        <v>0</v>
      </c>
      <c r="K113" s="27"/>
      <c r="L113" s="139" t="e">
        <f>J113/K539</f>
        <v>#DIV/0!</v>
      </c>
      <c r="M113" s="14"/>
      <c r="N113" s="252">
        <f t="shared" ref="N113:N124" si="71">O113*J113</f>
        <v>0</v>
      </c>
      <c r="O113" s="253">
        <v>0</v>
      </c>
      <c r="P113" s="254">
        <f t="shared" ref="P113:P124" si="72">Q113*J113</f>
        <v>0</v>
      </c>
      <c r="Q113" s="255">
        <v>0</v>
      </c>
      <c r="R113" s="256">
        <f t="shared" ref="R113:R124" si="73">S113*J113</f>
        <v>0</v>
      </c>
      <c r="S113" s="257">
        <v>0</v>
      </c>
      <c r="T113" s="258">
        <f t="shared" ref="T113:T124" si="74">U113*J113</f>
        <v>0</v>
      </c>
      <c r="U113" s="259">
        <v>0</v>
      </c>
      <c r="V113" s="260">
        <f t="shared" ref="V113:V124" si="75">W113*J113</f>
        <v>0</v>
      </c>
      <c r="W113" s="261">
        <v>0</v>
      </c>
      <c r="X113" s="262">
        <f t="shared" ref="X113:X124" si="76">Y113*J113</f>
        <v>0</v>
      </c>
      <c r="Y113" s="296">
        <v>0</v>
      </c>
      <c r="Z113" s="244">
        <f t="shared" ref="Z113" si="77">N113+P113+R113+T113+V113+X113</f>
        <v>0</v>
      </c>
      <c r="AA113" s="245">
        <f t="shared" ref="AA113" si="78">O113+Q113+S113+U113+W113+Y113</f>
        <v>0</v>
      </c>
    </row>
    <row r="114" spans="5:27" ht="45">
      <c r="E114" s="113" t="s">
        <v>586</v>
      </c>
      <c r="F114" s="11" t="s">
        <v>399</v>
      </c>
      <c r="G114" s="24">
        <v>14.5</v>
      </c>
      <c r="H114" s="24" t="s">
        <v>43</v>
      </c>
      <c r="I114" s="23">
        <v>0</v>
      </c>
      <c r="J114" s="25">
        <f t="shared" si="68"/>
        <v>0</v>
      </c>
      <c r="K114" s="27"/>
      <c r="L114" s="139" t="e">
        <f>J114/K539</f>
        <v>#DIV/0!</v>
      </c>
      <c r="M114" s="14"/>
      <c r="N114" s="264">
        <f t="shared" si="71"/>
        <v>0</v>
      </c>
      <c r="O114" s="231">
        <v>0</v>
      </c>
      <c r="P114" s="232">
        <f t="shared" si="72"/>
        <v>0</v>
      </c>
      <c r="Q114" s="233">
        <v>0</v>
      </c>
      <c r="R114" s="234">
        <f t="shared" si="73"/>
        <v>0</v>
      </c>
      <c r="S114" s="235">
        <v>0</v>
      </c>
      <c r="T114" s="236">
        <f t="shared" si="74"/>
        <v>0</v>
      </c>
      <c r="U114" s="237">
        <v>0</v>
      </c>
      <c r="V114" s="238">
        <f t="shared" si="75"/>
        <v>0</v>
      </c>
      <c r="W114" s="239">
        <v>0</v>
      </c>
      <c r="X114" s="240">
        <f t="shared" si="76"/>
        <v>0</v>
      </c>
      <c r="Y114" s="243">
        <v>0</v>
      </c>
      <c r="Z114" s="246">
        <f t="shared" ref="Z114" si="79">N114+P114+R114+T114+V114+X114</f>
        <v>0</v>
      </c>
      <c r="AA114" s="247">
        <f t="shared" ref="AA114" si="80">O114+Q114+S114+U114+W114+Y114</f>
        <v>0</v>
      </c>
    </row>
    <row r="115" spans="5:27" ht="15.75">
      <c r="E115" s="113" t="s">
        <v>587</v>
      </c>
      <c r="F115" s="11" t="s">
        <v>397</v>
      </c>
      <c r="G115" s="24">
        <v>34</v>
      </c>
      <c r="H115" s="24" t="s">
        <v>43</v>
      </c>
      <c r="I115" s="23">
        <v>0</v>
      </c>
      <c r="J115" s="25">
        <f t="shared" si="68"/>
        <v>0</v>
      </c>
      <c r="K115" s="27"/>
      <c r="L115" s="139" t="e">
        <f>J115/K539</f>
        <v>#DIV/0!</v>
      </c>
      <c r="M115" s="14"/>
      <c r="N115" s="264">
        <f t="shared" si="71"/>
        <v>0</v>
      </c>
      <c r="O115" s="231">
        <v>0</v>
      </c>
      <c r="P115" s="232">
        <f t="shared" si="72"/>
        <v>0</v>
      </c>
      <c r="Q115" s="233">
        <v>0</v>
      </c>
      <c r="R115" s="234">
        <f t="shared" si="73"/>
        <v>0</v>
      </c>
      <c r="S115" s="235">
        <v>0</v>
      </c>
      <c r="T115" s="236">
        <f t="shared" si="74"/>
        <v>0</v>
      </c>
      <c r="U115" s="237">
        <v>0</v>
      </c>
      <c r="V115" s="238">
        <f t="shared" si="75"/>
        <v>0</v>
      </c>
      <c r="W115" s="239">
        <v>0</v>
      </c>
      <c r="X115" s="240">
        <f t="shared" si="76"/>
        <v>0</v>
      </c>
      <c r="Y115" s="243">
        <v>0</v>
      </c>
      <c r="Z115" s="246">
        <f t="shared" ref="Z115:Z124" si="81">N115+P115+R115+T115+V115+X115</f>
        <v>0</v>
      </c>
      <c r="AA115" s="247">
        <f t="shared" ref="AA115:AA124" si="82">O115+Q115+S115+U115+W115+Y115</f>
        <v>0</v>
      </c>
    </row>
    <row r="116" spans="5:27" ht="30">
      <c r="E116" s="113" t="s">
        <v>588</v>
      </c>
      <c r="F116" s="11" t="s">
        <v>400</v>
      </c>
      <c r="G116" s="24">
        <v>50.5</v>
      </c>
      <c r="H116" s="24" t="s">
        <v>43</v>
      </c>
      <c r="I116" s="23">
        <v>0</v>
      </c>
      <c r="J116" s="25">
        <f t="shared" si="68"/>
        <v>0</v>
      </c>
      <c r="K116" s="27"/>
      <c r="L116" s="139" t="e">
        <f>J116/K539</f>
        <v>#DIV/0!</v>
      </c>
      <c r="M116" s="14"/>
      <c r="N116" s="264">
        <f t="shared" si="71"/>
        <v>0</v>
      </c>
      <c r="O116" s="231">
        <v>0</v>
      </c>
      <c r="P116" s="232">
        <f t="shared" si="72"/>
        <v>0</v>
      </c>
      <c r="Q116" s="233">
        <v>0</v>
      </c>
      <c r="R116" s="234">
        <f t="shared" si="73"/>
        <v>0</v>
      </c>
      <c r="S116" s="235">
        <v>0</v>
      </c>
      <c r="T116" s="236">
        <f t="shared" si="74"/>
        <v>0</v>
      </c>
      <c r="U116" s="237">
        <v>0</v>
      </c>
      <c r="V116" s="238">
        <f t="shared" si="75"/>
        <v>0</v>
      </c>
      <c r="W116" s="239">
        <v>0</v>
      </c>
      <c r="X116" s="240">
        <f t="shared" si="76"/>
        <v>0</v>
      </c>
      <c r="Y116" s="243">
        <v>0</v>
      </c>
      <c r="Z116" s="246">
        <f t="shared" si="81"/>
        <v>0</v>
      </c>
      <c r="AA116" s="247">
        <f t="shared" si="82"/>
        <v>0</v>
      </c>
    </row>
    <row r="117" spans="5:27" ht="30">
      <c r="E117" s="113" t="s">
        <v>589</v>
      </c>
      <c r="F117" s="11" t="s">
        <v>395</v>
      </c>
      <c r="G117" s="24">
        <v>121.5</v>
      </c>
      <c r="H117" s="24" t="s">
        <v>43</v>
      </c>
      <c r="I117" s="23">
        <v>0</v>
      </c>
      <c r="J117" s="25">
        <f t="shared" si="68"/>
        <v>0</v>
      </c>
      <c r="K117" s="27"/>
      <c r="L117" s="139" t="e">
        <f>J117/K539</f>
        <v>#DIV/0!</v>
      </c>
      <c r="M117" s="14"/>
      <c r="N117" s="264">
        <f t="shared" si="71"/>
        <v>0</v>
      </c>
      <c r="O117" s="231">
        <v>0</v>
      </c>
      <c r="P117" s="232">
        <f t="shared" si="72"/>
        <v>0</v>
      </c>
      <c r="Q117" s="233">
        <v>0</v>
      </c>
      <c r="R117" s="234">
        <f t="shared" si="73"/>
        <v>0</v>
      </c>
      <c r="S117" s="235">
        <v>0</v>
      </c>
      <c r="T117" s="236">
        <f t="shared" si="74"/>
        <v>0</v>
      </c>
      <c r="U117" s="237">
        <v>0</v>
      </c>
      <c r="V117" s="238">
        <f t="shared" si="75"/>
        <v>0</v>
      </c>
      <c r="W117" s="239">
        <v>0</v>
      </c>
      <c r="X117" s="240">
        <f t="shared" si="76"/>
        <v>0</v>
      </c>
      <c r="Y117" s="243">
        <v>0</v>
      </c>
      <c r="Z117" s="246">
        <f t="shared" si="81"/>
        <v>0</v>
      </c>
      <c r="AA117" s="247">
        <f t="shared" si="82"/>
        <v>0</v>
      </c>
    </row>
    <row r="118" spans="5:27" ht="30">
      <c r="E118" s="113" t="s">
        <v>590</v>
      </c>
      <c r="F118" s="11" t="s">
        <v>401</v>
      </c>
      <c r="G118" s="24">
        <v>12</v>
      </c>
      <c r="H118" s="24" t="s">
        <v>43</v>
      </c>
      <c r="I118" s="23">
        <v>0</v>
      </c>
      <c r="J118" s="25">
        <f t="shared" si="68"/>
        <v>0</v>
      </c>
      <c r="K118" s="27"/>
      <c r="L118" s="139" t="e">
        <f>J118/K539</f>
        <v>#DIV/0!</v>
      </c>
      <c r="M118" s="14"/>
      <c r="N118" s="264">
        <f t="shared" si="71"/>
        <v>0</v>
      </c>
      <c r="O118" s="231">
        <v>0</v>
      </c>
      <c r="P118" s="232">
        <f t="shared" si="72"/>
        <v>0</v>
      </c>
      <c r="Q118" s="233">
        <v>0</v>
      </c>
      <c r="R118" s="234">
        <f t="shared" si="73"/>
        <v>0</v>
      </c>
      <c r="S118" s="235">
        <v>0</v>
      </c>
      <c r="T118" s="236">
        <f t="shared" si="74"/>
        <v>0</v>
      </c>
      <c r="U118" s="237">
        <v>0</v>
      </c>
      <c r="V118" s="238">
        <f t="shared" si="75"/>
        <v>0</v>
      </c>
      <c r="W118" s="239">
        <v>0</v>
      </c>
      <c r="X118" s="240">
        <f t="shared" si="76"/>
        <v>0</v>
      </c>
      <c r="Y118" s="243">
        <v>0</v>
      </c>
      <c r="Z118" s="246">
        <f t="shared" si="81"/>
        <v>0</v>
      </c>
      <c r="AA118" s="247">
        <f t="shared" si="82"/>
        <v>0</v>
      </c>
    </row>
    <row r="119" spans="5:27" ht="30">
      <c r="E119" s="113" t="s">
        <v>591</v>
      </c>
      <c r="F119" s="11" t="s">
        <v>402</v>
      </c>
      <c r="G119" s="24">
        <v>16.5</v>
      </c>
      <c r="H119" s="24" t="s">
        <v>43</v>
      </c>
      <c r="I119" s="23">
        <v>0</v>
      </c>
      <c r="J119" s="25">
        <f t="shared" si="68"/>
        <v>0</v>
      </c>
      <c r="K119" s="27"/>
      <c r="L119" s="139" t="e">
        <f>J119/K539</f>
        <v>#DIV/0!</v>
      </c>
      <c r="M119" s="14"/>
      <c r="N119" s="264">
        <f t="shared" si="71"/>
        <v>0</v>
      </c>
      <c r="O119" s="231">
        <v>0</v>
      </c>
      <c r="P119" s="232">
        <f t="shared" si="72"/>
        <v>0</v>
      </c>
      <c r="Q119" s="233">
        <v>0</v>
      </c>
      <c r="R119" s="234">
        <f t="shared" si="73"/>
        <v>0</v>
      </c>
      <c r="S119" s="235">
        <v>0</v>
      </c>
      <c r="T119" s="236">
        <f t="shared" si="74"/>
        <v>0</v>
      </c>
      <c r="U119" s="237">
        <v>0</v>
      </c>
      <c r="V119" s="238">
        <f t="shared" si="75"/>
        <v>0</v>
      </c>
      <c r="W119" s="239">
        <v>0</v>
      </c>
      <c r="X119" s="240">
        <f t="shared" si="76"/>
        <v>0</v>
      </c>
      <c r="Y119" s="243">
        <v>0</v>
      </c>
      <c r="Z119" s="246">
        <f t="shared" si="81"/>
        <v>0</v>
      </c>
      <c r="AA119" s="247">
        <f t="shared" si="82"/>
        <v>0</v>
      </c>
    </row>
    <row r="120" spans="5:27" ht="30">
      <c r="E120" s="113" t="s">
        <v>592</v>
      </c>
      <c r="F120" s="11" t="s">
        <v>403</v>
      </c>
      <c r="G120" s="24">
        <v>47.5</v>
      </c>
      <c r="H120" s="24" t="s">
        <v>43</v>
      </c>
      <c r="I120" s="23">
        <v>0</v>
      </c>
      <c r="J120" s="25">
        <f t="shared" si="68"/>
        <v>0</v>
      </c>
      <c r="K120" s="27"/>
      <c r="L120" s="139" t="e">
        <f>J120/K539</f>
        <v>#DIV/0!</v>
      </c>
      <c r="M120" s="14"/>
      <c r="N120" s="264">
        <f t="shared" si="71"/>
        <v>0</v>
      </c>
      <c r="O120" s="231">
        <v>0</v>
      </c>
      <c r="P120" s="232">
        <f t="shared" si="72"/>
        <v>0</v>
      </c>
      <c r="Q120" s="233">
        <v>0</v>
      </c>
      <c r="R120" s="234">
        <f t="shared" si="73"/>
        <v>0</v>
      </c>
      <c r="S120" s="235">
        <v>0</v>
      </c>
      <c r="T120" s="236">
        <f t="shared" si="74"/>
        <v>0</v>
      </c>
      <c r="U120" s="237">
        <v>0</v>
      </c>
      <c r="V120" s="238">
        <f t="shared" si="75"/>
        <v>0</v>
      </c>
      <c r="W120" s="239">
        <v>0</v>
      </c>
      <c r="X120" s="240">
        <f t="shared" si="76"/>
        <v>0</v>
      </c>
      <c r="Y120" s="243">
        <v>0</v>
      </c>
      <c r="Z120" s="246">
        <f t="shared" si="81"/>
        <v>0</v>
      </c>
      <c r="AA120" s="247">
        <f t="shared" si="82"/>
        <v>0</v>
      </c>
    </row>
    <row r="121" spans="5:27" ht="30">
      <c r="E121" s="113" t="s">
        <v>593</v>
      </c>
      <c r="F121" s="11" t="s">
        <v>398</v>
      </c>
      <c r="G121" s="24">
        <v>10</v>
      </c>
      <c r="H121" s="24" t="s">
        <v>43</v>
      </c>
      <c r="I121" s="23">
        <v>0</v>
      </c>
      <c r="J121" s="25">
        <f t="shared" si="68"/>
        <v>0</v>
      </c>
      <c r="K121" s="27"/>
      <c r="L121" s="139" t="e">
        <f>J121/K539</f>
        <v>#DIV/0!</v>
      </c>
      <c r="M121" s="14"/>
      <c r="N121" s="264">
        <f t="shared" si="71"/>
        <v>0</v>
      </c>
      <c r="O121" s="231">
        <v>0</v>
      </c>
      <c r="P121" s="232">
        <f t="shared" si="72"/>
        <v>0</v>
      </c>
      <c r="Q121" s="233">
        <v>0</v>
      </c>
      <c r="R121" s="234">
        <f t="shared" si="73"/>
        <v>0</v>
      </c>
      <c r="S121" s="235">
        <v>0</v>
      </c>
      <c r="T121" s="236">
        <f t="shared" si="74"/>
        <v>0</v>
      </c>
      <c r="U121" s="237">
        <v>0</v>
      </c>
      <c r="V121" s="238">
        <f t="shared" si="75"/>
        <v>0</v>
      </c>
      <c r="W121" s="239">
        <v>0</v>
      </c>
      <c r="X121" s="240">
        <f t="shared" si="76"/>
        <v>0</v>
      </c>
      <c r="Y121" s="243">
        <v>0</v>
      </c>
      <c r="Z121" s="246">
        <f t="shared" si="81"/>
        <v>0</v>
      </c>
      <c r="AA121" s="247">
        <f t="shared" si="82"/>
        <v>0</v>
      </c>
    </row>
    <row r="122" spans="5:27" ht="30">
      <c r="E122" s="113" t="s">
        <v>594</v>
      </c>
      <c r="F122" s="11" t="s">
        <v>396</v>
      </c>
      <c r="G122" s="24">
        <v>13.5</v>
      </c>
      <c r="H122" s="24" t="s">
        <v>43</v>
      </c>
      <c r="I122" s="23">
        <v>0</v>
      </c>
      <c r="J122" s="25">
        <f t="shared" si="68"/>
        <v>0</v>
      </c>
      <c r="K122" s="27"/>
      <c r="L122" s="139" t="e">
        <f>J122/K539</f>
        <v>#DIV/0!</v>
      </c>
      <c r="M122" s="14"/>
      <c r="N122" s="264">
        <f t="shared" si="71"/>
        <v>0</v>
      </c>
      <c r="O122" s="231">
        <v>0</v>
      </c>
      <c r="P122" s="232">
        <f t="shared" si="72"/>
        <v>0</v>
      </c>
      <c r="Q122" s="233">
        <v>0</v>
      </c>
      <c r="R122" s="234">
        <f t="shared" si="73"/>
        <v>0</v>
      </c>
      <c r="S122" s="235">
        <v>0</v>
      </c>
      <c r="T122" s="236">
        <f t="shared" si="74"/>
        <v>0</v>
      </c>
      <c r="U122" s="237">
        <v>0</v>
      </c>
      <c r="V122" s="238">
        <f t="shared" si="75"/>
        <v>0</v>
      </c>
      <c r="W122" s="239">
        <v>0</v>
      </c>
      <c r="X122" s="240">
        <f t="shared" si="76"/>
        <v>0</v>
      </c>
      <c r="Y122" s="243">
        <v>0</v>
      </c>
      <c r="Z122" s="246">
        <f t="shared" si="81"/>
        <v>0</v>
      </c>
      <c r="AA122" s="247">
        <f t="shared" si="82"/>
        <v>0</v>
      </c>
    </row>
    <row r="123" spans="5:27" ht="30">
      <c r="E123" s="113" t="s">
        <v>595</v>
      </c>
      <c r="F123" s="11" t="s">
        <v>404</v>
      </c>
      <c r="G123" s="24">
        <v>14</v>
      </c>
      <c r="H123" s="24" t="s">
        <v>43</v>
      </c>
      <c r="I123" s="23">
        <v>0</v>
      </c>
      <c r="J123" s="25">
        <f t="shared" si="68"/>
        <v>0</v>
      </c>
      <c r="K123" s="27"/>
      <c r="L123" s="139" t="e">
        <f>J123/K539</f>
        <v>#DIV/0!</v>
      </c>
      <c r="M123" s="14"/>
      <c r="N123" s="264">
        <f t="shared" si="71"/>
        <v>0</v>
      </c>
      <c r="O123" s="231">
        <v>0</v>
      </c>
      <c r="P123" s="232">
        <f t="shared" si="72"/>
        <v>0</v>
      </c>
      <c r="Q123" s="233">
        <v>0</v>
      </c>
      <c r="R123" s="234">
        <f t="shared" si="73"/>
        <v>0</v>
      </c>
      <c r="S123" s="235">
        <v>0</v>
      </c>
      <c r="T123" s="236">
        <f t="shared" si="74"/>
        <v>0</v>
      </c>
      <c r="U123" s="237">
        <v>0</v>
      </c>
      <c r="V123" s="238">
        <f t="shared" si="75"/>
        <v>0</v>
      </c>
      <c r="W123" s="239">
        <v>0</v>
      </c>
      <c r="X123" s="240">
        <f t="shared" si="76"/>
        <v>0</v>
      </c>
      <c r="Y123" s="243">
        <v>0</v>
      </c>
      <c r="Z123" s="246">
        <f t="shared" si="81"/>
        <v>0</v>
      </c>
      <c r="AA123" s="247">
        <f t="shared" si="82"/>
        <v>0</v>
      </c>
    </row>
    <row r="124" spans="5:27" ht="30.75" thickBot="1">
      <c r="E124" s="113" t="s">
        <v>596</v>
      </c>
      <c r="F124" s="11" t="s">
        <v>405</v>
      </c>
      <c r="G124" s="24">
        <v>3.5</v>
      </c>
      <c r="H124" s="24" t="s">
        <v>43</v>
      </c>
      <c r="I124" s="23">
        <v>0</v>
      </c>
      <c r="J124" s="25">
        <f t="shared" si="68"/>
        <v>0</v>
      </c>
      <c r="K124" s="27"/>
      <c r="L124" s="139" t="e">
        <f>J124/K539</f>
        <v>#DIV/0!</v>
      </c>
      <c r="M124" s="14"/>
      <c r="N124" s="266">
        <f t="shared" si="71"/>
        <v>0</v>
      </c>
      <c r="O124" s="267">
        <v>0</v>
      </c>
      <c r="P124" s="268">
        <f t="shared" si="72"/>
        <v>0</v>
      </c>
      <c r="Q124" s="269">
        <v>0</v>
      </c>
      <c r="R124" s="270">
        <f t="shared" si="73"/>
        <v>0</v>
      </c>
      <c r="S124" s="271">
        <v>0</v>
      </c>
      <c r="T124" s="272">
        <f t="shared" si="74"/>
        <v>0</v>
      </c>
      <c r="U124" s="273">
        <v>0</v>
      </c>
      <c r="V124" s="274">
        <f t="shared" si="75"/>
        <v>0</v>
      </c>
      <c r="W124" s="275">
        <v>0</v>
      </c>
      <c r="X124" s="276">
        <f t="shared" si="76"/>
        <v>0</v>
      </c>
      <c r="Y124" s="297">
        <v>0</v>
      </c>
      <c r="Z124" s="248">
        <f t="shared" si="81"/>
        <v>0</v>
      </c>
      <c r="AA124" s="249">
        <f t="shared" si="82"/>
        <v>0</v>
      </c>
    </row>
    <row r="125" spans="5:27" ht="15.75">
      <c r="E125" s="113"/>
      <c r="F125" s="11"/>
      <c r="G125" s="24"/>
      <c r="H125" s="24"/>
      <c r="I125" s="23"/>
      <c r="J125" s="26"/>
      <c r="K125" s="27"/>
      <c r="L125" s="139"/>
      <c r="M125" s="14"/>
    </row>
    <row r="126" spans="5:27" ht="16.5" thickBot="1">
      <c r="E126" s="113" t="s">
        <v>759</v>
      </c>
      <c r="F126" s="80" t="s">
        <v>387</v>
      </c>
      <c r="G126" s="24"/>
      <c r="H126" s="24"/>
      <c r="I126" s="23"/>
      <c r="J126" s="35"/>
      <c r="K126" s="27"/>
      <c r="L126" s="139"/>
      <c r="M126" s="14"/>
    </row>
    <row r="127" spans="5:27" ht="30.75" thickBot="1">
      <c r="E127" s="113" t="s">
        <v>760</v>
      </c>
      <c r="F127" s="11" t="s">
        <v>434</v>
      </c>
      <c r="G127" s="24">
        <v>52</v>
      </c>
      <c r="H127" s="24" t="s">
        <v>46</v>
      </c>
      <c r="I127" s="23">
        <v>0</v>
      </c>
      <c r="J127" s="25">
        <f t="shared" ref="J127" si="83">I127*G127</f>
        <v>0</v>
      </c>
      <c r="K127" s="27"/>
      <c r="L127" s="139" t="e">
        <f>J127/K539</f>
        <v>#DIV/0!</v>
      </c>
      <c r="M127" s="14"/>
      <c r="N127" s="278">
        <f>O127*J127</f>
        <v>0</v>
      </c>
      <c r="O127" s="279">
        <v>0</v>
      </c>
      <c r="P127" s="280">
        <f>Q127*J127</f>
        <v>0</v>
      </c>
      <c r="Q127" s="281">
        <v>0</v>
      </c>
      <c r="R127" s="282">
        <f>S127*J127</f>
        <v>0</v>
      </c>
      <c r="S127" s="283">
        <v>0</v>
      </c>
      <c r="T127" s="284">
        <f>U127*J127</f>
        <v>0</v>
      </c>
      <c r="U127" s="285">
        <v>0</v>
      </c>
      <c r="V127" s="286">
        <f>W127*J127</f>
        <v>0</v>
      </c>
      <c r="W127" s="287">
        <v>0</v>
      </c>
      <c r="X127" s="288">
        <f>Y127*J127</f>
        <v>0</v>
      </c>
      <c r="Y127" s="300">
        <v>0</v>
      </c>
      <c r="Z127" s="290">
        <f t="shared" ref="Z127" si="84">N127+P127+R127+T127+V127+X127</f>
        <v>0</v>
      </c>
      <c r="AA127" s="291">
        <f t="shared" ref="AA127" si="85">O127+Q127+S127+U127+W127+Y127</f>
        <v>0</v>
      </c>
    </row>
    <row r="128" spans="5:27" ht="16.5" thickBot="1">
      <c r="E128" s="113"/>
      <c r="F128" s="11"/>
      <c r="G128" s="24"/>
      <c r="H128" s="24"/>
      <c r="I128" s="23"/>
      <c r="J128" s="25"/>
      <c r="K128" s="27"/>
      <c r="L128" s="139"/>
      <c r="M128" s="14"/>
      <c r="Z128" s="369"/>
    </row>
    <row r="129" spans="5:27" ht="21" thickBot="1">
      <c r="E129" s="84">
        <v>10</v>
      </c>
      <c r="F129" s="83" t="s">
        <v>500</v>
      </c>
      <c r="G129" s="17"/>
      <c r="H129" s="18"/>
      <c r="I129" s="18"/>
      <c r="J129" s="18"/>
      <c r="K129" s="141">
        <f>SUM(J131:J138)</f>
        <v>0</v>
      </c>
      <c r="L129" s="147" t="e">
        <f>SUM(L131:L138)</f>
        <v>#DIV/0!</v>
      </c>
      <c r="M129" s="90">
        <f>K129*20%</f>
        <v>0</v>
      </c>
    </row>
    <row r="130" spans="5:27" ht="15.75" thickBot="1">
      <c r="E130" s="6"/>
      <c r="F130" s="69"/>
      <c r="K130" s="5"/>
      <c r="L130" s="10"/>
      <c r="M130" s="14"/>
    </row>
    <row r="131" spans="5:27" ht="30">
      <c r="E131" s="38" t="s">
        <v>21</v>
      </c>
      <c r="F131" s="11" t="s">
        <v>606</v>
      </c>
      <c r="G131" s="24">
        <v>99</v>
      </c>
      <c r="H131" s="12" t="s">
        <v>43</v>
      </c>
      <c r="I131" s="23">
        <v>0</v>
      </c>
      <c r="J131" s="25">
        <f>I131*G131</f>
        <v>0</v>
      </c>
      <c r="K131" s="27"/>
      <c r="L131" s="139" t="e">
        <f>J131/K539</f>
        <v>#DIV/0!</v>
      </c>
      <c r="M131" s="14"/>
      <c r="N131" s="252">
        <f t="shared" ref="N131:N138" si="86">O131*J131</f>
        <v>0</v>
      </c>
      <c r="O131" s="253">
        <v>0</v>
      </c>
      <c r="P131" s="254">
        <f t="shared" ref="P131:P138" si="87">Q131*J131</f>
        <v>0</v>
      </c>
      <c r="Q131" s="255">
        <v>0</v>
      </c>
      <c r="R131" s="256">
        <f t="shared" ref="R131:R138" si="88">S131*J131</f>
        <v>0</v>
      </c>
      <c r="S131" s="257">
        <v>0</v>
      </c>
      <c r="T131" s="258">
        <f t="shared" ref="T131:T138" si="89">U131*J131</f>
        <v>0</v>
      </c>
      <c r="U131" s="259">
        <v>0</v>
      </c>
      <c r="V131" s="260">
        <f t="shared" ref="V131:V138" si="90">W131*J131</f>
        <v>0</v>
      </c>
      <c r="W131" s="261">
        <v>0</v>
      </c>
      <c r="X131" s="262">
        <f t="shared" ref="X131:X138" si="91">Y131*J131</f>
        <v>0</v>
      </c>
      <c r="Y131" s="292">
        <v>0</v>
      </c>
      <c r="Z131" s="293">
        <f t="shared" ref="Z131" si="92">N131+P131+R131+T131+V131+X131</f>
        <v>0</v>
      </c>
      <c r="AA131" s="245">
        <f t="shared" ref="AA131" si="93">O131+Q131+S131+U131+W131+Y131</f>
        <v>0</v>
      </c>
    </row>
    <row r="132" spans="5:27" ht="15.75">
      <c r="E132" s="38" t="s">
        <v>22</v>
      </c>
      <c r="F132" s="11" t="s">
        <v>460</v>
      </c>
      <c r="G132" s="24">
        <v>99</v>
      </c>
      <c r="H132" s="12" t="s">
        <v>43</v>
      </c>
      <c r="I132" s="23">
        <v>0</v>
      </c>
      <c r="J132" s="25">
        <f t="shared" ref="J132:J138" si="94">I132*G132</f>
        <v>0</v>
      </c>
      <c r="K132" s="27"/>
      <c r="L132" s="139" t="e">
        <f>J132/K539</f>
        <v>#DIV/0!</v>
      </c>
      <c r="M132" s="14"/>
      <c r="N132" s="264">
        <f t="shared" si="86"/>
        <v>0</v>
      </c>
      <c r="O132" s="231">
        <v>0</v>
      </c>
      <c r="P132" s="232">
        <f t="shared" si="87"/>
        <v>0</v>
      </c>
      <c r="Q132" s="233">
        <v>0</v>
      </c>
      <c r="R132" s="234">
        <f t="shared" si="88"/>
        <v>0</v>
      </c>
      <c r="S132" s="235">
        <v>0</v>
      </c>
      <c r="T132" s="236">
        <f t="shared" si="89"/>
        <v>0</v>
      </c>
      <c r="U132" s="237">
        <v>0</v>
      </c>
      <c r="V132" s="238">
        <f t="shared" si="90"/>
        <v>0</v>
      </c>
      <c r="W132" s="239">
        <v>0</v>
      </c>
      <c r="X132" s="240">
        <f t="shared" si="91"/>
        <v>0</v>
      </c>
      <c r="Y132" s="241">
        <v>0</v>
      </c>
      <c r="Z132" s="242">
        <f t="shared" ref="Z132:Z138" si="95">N132+P132+R132+T132+V132+X132</f>
        <v>0</v>
      </c>
      <c r="AA132" s="247">
        <f t="shared" ref="AA132:AA138" si="96">O132+Q132+S132+U132+W132+Y132</f>
        <v>0</v>
      </c>
    </row>
    <row r="133" spans="5:27" ht="15.75">
      <c r="E133" s="38" t="s">
        <v>23</v>
      </c>
      <c r="F133" s="11" t="s">
        <v>461</v>
      </c>
      <c r="G133" s="24">
        <v>99</v>
      </c>
      <c r="H133" s="12" t="s">
        <v>43</v>
      </c>
      <c r="I133" s="23">
        <v>0</v>
      </c>
      <c r="J133" s="25">
        <f t="shared" si="94"/>
        <v>0</v>
      </c>
      <c r="K133" s="27"/>
      <c r="L133" s="139" t="e">
        <f>J133/K539</f>
        <v>#DIV/0!</v>
      </c>
      <c r="M133" s="14"/>
      <c r="N133" s="264">
        <f t="shared" si="86"/>
        <v>0</v>
      </c>
      <c r="O133" s="231">
        <v>0</v>
      </c>
      <c r="P133" s="232">
        <f t="shared" si="87"/>
        <v>0</v>
      </c>
      <c r="Q133" s="233">
        <v>0</v>
      </c>
      <c r="R133" s="234">
        <f t="shared" si="88"/>
        <v>0</v>
      </c>
      <c r="S133" s="235">
        <v>0</v>
      </c>
      <c r="T133" s="236">
        <f t="shared" si="89"/>
        <v>0</v>
      </c>
      <c r="U133" s="237">
        <v>0</v>
      </c>
      <c r="V133" s="238">
        <f t="shared" si="90"/>
        <v>0</v>
      </c>
      <c r="W133" s="239">
        <v>0</v>
      </c>
      <c r="X133" s="240">
        <f t="shared" si="91"/>
        <v>0</v>
      </c>
      <c r="Y133" s="241">
        <v>0</v>
      </c>
      <c r="Z133" s="242">
        <f t="shared" si="95"/>
        <v>0</v>
      </c>
      <c r="AA133" s="247">
        <f t="shared" si="96"/>
        <v>0</v>
      </c>
    </row>
    <row r="134" spans="5:27" ht="15.75">
      <c r="E134" s="38" t="s">
        <v>157</v>
      </c>
      <c r="F134" s="11" t="s">
        <v>462</v>
      </c>
      <c r="G134" s="24">
        <v>2</v>
      </c>
      <c r="H134" s="12" t="s">
        <v>47</v>
      </c>
      <c r="I134" s="23">
        <v>0</v>
      </c>
      <c r="J134" s="25">
        <f t="shared" si="94"/>
        <v>0</v>
      </c>
      <c r="K134" s="27"/>
      <c r="L134" s="139" t="e">
        <f>J134/K539</f>
        <v>#DIV/0!</v>
      </c>
      <c r="M134" s="14"/>
      <c r="N134" s="264">
        <f t="shared" si="86"/>
        <v>0</v>
      </c>
      <c r="O134" s="231">
        <v>0</v>
      </c>
      <c r="P134" s="232">
        <f t="shared" si="87"/>
        <v>0</v>
      </c>
      <c r="Q134" s="233">
        <v>0</v>
      </c>
      <c r="R134" s="234">
        <f t="shared" si="88"/>
        <v>0</v>
      </c>
      <c r="S134" s="235">
        <v>0</v>
      </c>
      <c r="T134" s="236">
        <f t="shared" si="89"/>
        <v>0</v>
      </c>
      <c r="U134" s="237">
        <v>0</v>
      </c>
      <c r="V134" s="238">
        <f t="shared" si="90"/>
        <v>0</v>
      </c>
      <c r="W134" s="239">
        <v>0</v>
      </c>
      <c r="X134" s="240">
        <f t="shared" si="91"/>
        <v>0</v>
      </c>
      <c r="Y134" s="241">
        <v>0</v>
      </c>
      <c r="Z134" s="242">
        <f t="shared" si="95"/>
        <v>0</v>
      </c>
      <c r="AA134" s="247">
        <f t="shared" si="96"/>
        <v>0</v>
      </c>
    </row>
    <row r="135" spans="5:27" ht="15.75">
      <c r="E135" s="38" t="s">
        <v>466</v>
      </c>
      <c r="F135" s="11" t="s">
        <v>463</v>
      </c>
      <c r="G135" s="24">
        <v>99</v>
      </c>
      <c r="H135" s="12" t="s">
        <v>43</v>
      </c>
      <c r="I135" s="23">
        <v>0</v>
      </c>
      <c r="J135" s="25">
        <f t="shared" si="94"/>
        <v>0</v>
      </c>
      <c r="K135" s="27"/>
      <c r="L135" s="139" t="e">
        <f>J135/K539</f>
        <v>#DIV/0!</v>
      </c>
      <c r="M135" s="14"/>
      <c r="N135" s="264">
        <f t="shared" si="86"/>
        <v>0</v>
      </c>
      <c r="O135" s="231">
        <v>0</v>
      </c>
      <c r="P135" s="232">
        <f t="shared" si="87"/>
        <v>0</v>
      </c>
      <c r="Q135" s="233">
        <v>0</v>
      </c>
      <c r="R135" s="234">
        <f t="shared" si="88"/>
        <v>0</v>
      </c>
      <c r="S135" s="235">
        <v>0</v>
      </c>
      <c r="T135" s="236">
        <f t="shared" si="89"/>
        <v>0</v>
      </c>
      <c r="U135" s="237">
        <v>0</v>
      </c>
      <c r="V135" s="238">
        <f t="shared" si="90"/>
        <v>0</v>
      </c>
      <c r="W135" s="239">
        <v>0</v>
      </c>
      <c r="X135" s="240">
        <f t="shared" si="91"/>
        <v>0</v>
      </c>
      <c r="Y135" s="241">
        <v>0</v>
      </c>
      <c r="Z135" s="242">
        <f t="shared" si="95"/>
        <v>0</v>
      </c>
      <c r="AA135" s="247">
        <f t="shared" si="96"/>
        <v>0</v>
      </c>
    </row>
    <row r="136" spans="5:27" ht="15.75">
      <c r="E136" s="38" t="s">
        <v>564</v>
      </c>
      <c r="F136" s="11" t="s">
        <v>464</v>
      </c>
      <c r="G136" s="24">
        <v>99</v>
      </c>
      <c r="H136" s="12" t="s">
        <v>43</v>
      </c>
      <c r="I136" s="23">
        <v>0</v>
      </c>
      <c r="J136" s="25">
        <f t="shared" si="94"/>
        <v>0</v>
      </c>
      <c r="K136" s="27"/>
      <c r="L136" s="139" t="e">
        <f>J136/K539</f>
        <v>#DIV/0!</v>
      </c>
      <c r="M136" s="14"/>
      <c r="N136" s="264">
        <f t="shared" si="86"/>
        <v>0</v>
      </c>
      <c r="O136" s="231">
        <v>0</v>
      </c>
      <c r="P136" s="232">
        <f t="shared" si="87"/>
        <v>0</v>
      </c>
      <c r="Q136" s="233">
        <v>0</v>
      </c>
      <c r="R136" s="234">
        <f t="shared" si="88"/>
        <v>0</v>
      </c>
      <c r="S136" s="235">
        <v>0</v>
      </c>
      <c r="T136" s="236">
        <f t="shared" si="89"/>
        <v>0</v>
      </c>
      <c r="U136" s="237">
        <v>0</v>
      </c>
      <c r="V136" s="238">
        <f t="shared" si="90"/>
        <v>0</v>
      </c>
      <c r="W136" s="239">
        <v>0</v>
      </c>
      <c r="X136" s="240">
        <f t="shared" si="91"/>
        <v>0</v>
      </c>
      <c r="Y136" s="241">
        <v>0</v>
      </c>
      <c r="Z136" s="242">
        <f t="shared" si="95"/>
        <v>0</v>
      </c>
      <c r="AA136" s="247">
        <f t="shared" si="96"/>
        <v>0</v>
      </c>
    </row>
    <row r="137" spans="5:27" ht="15.75">
      <c r="E137" s="38" t="s">
        <v>565</v>
      </c>
      <c r="F137" s="11" t="s">
        <v>465</v>
      </c>
      <c r="G137" s="24">
        <v>99</v>
      </c>
      <c r="H137" s="12" t="s">
        <v>43</v>
      </c>
      <c r="I137" s="23">
        <v>0</v>
      </c>
      <c r="J137" s="25">
        <f t="shared" si="94"/>
        <v>0</v>
      </c>
      <c r="K137" s="27"/>
      <c r="L137" s="139" t="e">
        <f>J137/K539</f>
        <v>#DIV/0!</v>
      </c>
      <c r="M137" s="14"/>
      <c r="N137" s="264">
        <f t="shared" si="86"/>
        <v>0</v>
      </c>
      <c r="O137" s="231">
        <v>0</v>
      </c>
      <c r="P137" s="232">
        <f t="shared" si="87"/>
        <v>0</v>
      </c>
      <c r="Q137" s="233">
        <v>0</v>
      </c>
      <c r="R137" s="234">
        <f t="shared" si="88"/>
        <v>0</v>
      </c>
      <c r="S137" s="235">
        <v>0</v>
      </c>
      <c r="T137" s="236">
        <f t="shared" si="89"/>
        <v>0</v>
      </c>
      <c r="U137" s="237">
        <v>0</v>
      </c>
      <c r="V137" s="238">
        <f t="shared" si="90"/>
        <v>0</v>
      </c>
      <c r="W137" s="239">
        <v>0</v>
      </c>
      <c r="X137" s="240">
        <f t="shared" si="91"/>
        <v>0</v>
      </c>
      <c r="Y137" s="241">
        <v>0</v>
      </c>
      <c r="Z137" s="242">
        <f t="shared" si="95"/>
        <v>0</v>
      </c>
      <c r="AA137" s="247">
        <f t="shared" si="96"/>
        <v>0</v>
      </c>
    </row>
    <row r="138" spans="5:27" ht="16.5" thickBot="1">
      <c r="E138" s="171" t="s">
        <v>566</v>
      </c>
      <c r="F138" s="168" t="s">
        <v>607</v>
      </c>
      <c r="G138" s="165">
        <v>99</v>
      </c>
      <c r="H138" s="165" t="s">
        <v>43</v>
      </c>
      <c r="I138" s="167">
        <v>0</v>
      </c>
      <c r="J138" s="35">
        <f t="shared" si="94"/>
        <v>0</v>
      </c>
      <c r="K138" s="27"/>
      <c r="L138" s="139" t="e">
        <f>J138/K539</f>
        <v>#DIV/0!</v>
      </c>
      <c r="M138" s="14"/>
      <c r="N138" s="307">
        <f t="shared" si="86"/>
        <v>0</v>
      </c>
      <c r="O138" s="308">
        <v>0</v>
      </c>
      <c r="P138" s="309">
        <f t="shared" si="87"/>
        <v>0</v>
      </c>
      <c r="Q138" s="308">
        <v>0</v>
      </c>
      <c r="R138" s="309">
        <f t="shared" si="88"/>
        <v>0</v>
      </c>
      <c r="S138" s="308">
        <v>0</v>
      </c>
      <c r="T138" s="309">
        <f t="shared" si="89"/>
        <v>0</v>
      </c>
      <c r="U138" s="308">
        <v>0</v>
      </c>
      <c r="V138" s="309">
        <f t="shared" si="90"/>
        <v>0</v>
      </c>
      <c r="W138" s="308">
        <v>0</v>
      </c>
      <c r="X138" s="309">
        <f t="shared" si="91"/>
        <v>0</v>
      </c>
      <c r="Y138" s="308">
        <v>0</v>
      </c>
      <c r="Z138" s="313">
        <f t="shared" si="95"/>
        <v>0</v>
      </c>
      <c r="AA138" s="312">
        <f t="shared" si="96"/>
        <v>0</v>
      </c>
    </row>
    <row r="139" spans="5:27" ht="15.75" thickBot="1">
      <c r="E139" s="7"/>
      <c r="F139" s="43"/>
      <c r="K139" s="5"/>
      <c r="L139" s="10"/>
      <c r="M139" s="14"/>
      <c r="Z139" s="369"/>
    </row>
    <row r="140" spans="5:27" ht="21" thickBot="1">
      <c r="E140" s="84">
        <v>11</v>
      </c>
      <c r="F140" s="83" t="s">
        <v>61</v>
      </c>
      <c r="G140" s="17"/>
      <c r="H140" s="18"/>
      <c r="I140" s="18"/>
      <c r="J140" s="18"/>
      <c r="K140" s="141">
        <f>SUM(J142:J147)</f>
        <v>0</v>
      </c>
      <c r="L140" s="147" t="e">
        <f>SUM(L142:L147)</f>
        <v>#DIV/0!</v>
      </c>
      <c r="M140" s="90">
        <f>K140*20%</f>
        <v>0</v>
      </c>
    </row>
    <row r="141" spans="5:27" ht="15.75" thickBot="1">
      <c r="E141" s="6"/>
      <c r="F141" s="69"/>
      <c r="K141" s="5"/>
      <c r="L141" s="10"/>
      <c r="M141" s="14"/>
    </row>
    <row r="142" spans="5:27" ht="15.75">
      <c r="E142" s="38" t="s">
        <v>24</v>
      </c>
      <c r="F142" s="11" t="s">
        <v>127</v>
      </c>
      <c r="G142" s="24">
        <f>256*2</f>
        <v>512</v>
      </c>
      <c r="H142" s="12" t="s">
        <v>43</v>
      </c>
      <c r="I142" s="23">
        <v>0</v>
      </c>
      <c r="J142" s="25">
        <f>I142*G142</f>
        <v>0</v>
      </c>
      <c r="K142" s="27"/>
      <c r="L142" s="139" t="e">
        <f>J142/K539</f>
        <v>#DIV/0!</v>
      </c>
      <c r="M142" s="14"/>
      <c r="N142" s="252">
        <f t="shared" ref="N142:N147" si="97">O142*J142</f>
        <v>0</v>
      </c>
      <c r="O142" s="253">
        <v>0</v>
      </c>
      <c r="P142" s="254">
        <f t="shared" ref="P142:P147" si="98">Q142*J142</f>
        <v>0</v>
      </c>
      <c r="Q142" s="255">
        <v>0</v>
      </c>
      <c r="R142" s="256">
        <f t="shared" ref="R142:R147" si="99">S142*J142</f>
        <v>0</v>
      </c>
      <c r="S142" s="257">
        <v>0</v>
      </c>
      <c r="T142" s="258">
        <f t="shared" ref="T142:T147" si="100">U142*J142</f>
        <v>0</v>
      </c>
      <c r="U142" s="259">
        <v>0</v>
      </c>
      <c r="V142" s="260">
        <f t="shared" ref="V142:V147" si="101">W142*J142</f>
        <v>0</v>
      </c>
      <c r="W142" s="261">
        <v>0</v>
      </c>
      <c r="X142" s="262">
        <f t="shared" ref="X142:X147" si="102">Y142*J142</f>
        <v>0</v>
      </c>
      <c r="Y142" s="292">
        <v>0</v>
      </c>
      <c r="Z142" s="293">
        <f t="shared" ref="Z142" si="103">N142+P142+R142+T142+V142+X142</f>
        <v>0</v>
      </c>
      <c r="AA142" s="245">
        <f t="shared" ref="AA142" si="104">O142+Q142+S142+U142+W142+Y142</f>
        <v>0</v>
      </c>
    </row>
    <row r="143" spans="5:27" ht="15.75">
      <c r="E143" s="38" t="s">
        <v>25</v>
      </c>
      <c r="F143" s="11" t="s">
        <v>139</v>
      </c>
      <c r="G143" s="24">
        <f>213*2</f>
        <v>426</v>
      </c>
      <c r="H143" s="12" t="s">
        <v>43</v>
      </c>
      <c r="I143" s="23">
        <v>0</v>
      </c>
      <c r="J143" s="25">
        <f t="shared" ref="J143:J147" si="105">I143*G143</f>
        <v>0</v>
      </c>
      <c r="K143" s="27"/>
      <c r="L143" s="139" t="e">
        <f>J143/K539</f>
        <v>#DIV/0!</v>
      </c>
      <c r="M143" s="14"/>
      <c r="N143" s="264">
        <f t="shared" si="97"/>
        <v>0</v>
      </c>
      <c r="O143" s="231">
        <v>0</v>
      </c>
      <c r="P143" s="232">
        <f t="shared" si="98"/>
        <v>0</v>
      </c>
      <c r="Q143" s="233">
        <v>0</v>
      </c>
      <c r="R143" s="234">
        <f t="shared" si="99"/>
        <v>0</v>
      </c>
      <c r="S143" s="235">
        <v>0</v>
      </c>
      <c r="T143" s="236">
        <f t="shared" si="100"/>
        <v>0</v>
      </c>
      <c r="U143" s="237">
        <v>0</v>
      </c>
      <c r="V143" s="238">
        <f t="shared" si="101"/>
        <v>0</v>
      </c>
      <c r="W143" s="239">
        <v>0</v>
      </c>
      <c r="X143" s="240">
        <f t="shared" si="102"/>
        <v>0</v>
      </c>
      <c r="Y143" s="241">
        <v>0</v>
      </c>
      <c r="Z143" s="242">
        <f t="shared" ref="Z143:Z147" si="106">N143+P143+R143+T143+V143+X143</f>
        <v>0</v>
      </c>
      <c r="AA143" s="247">
        <f t="shared" ref="AA143:AA147" si="107">O143+Q143+S143+U143+W143+Y143</f>
        <v>0</v>
      </c>
    </row>
    <row r="144" spans="5:27" ht="15.75">
      <c r="E144" s="38" t="s">
        <v>26</v>
      </c>
      <c r="F144" s="11" t="s">
        <v>227</v>
      </c>
      <c r="G144" s="24">
        <f>166+12</f>
        <v>178</v>
      </c>
      <c r="H144" s="12" t="s">
        <v>43</v>
      </c>
      <c r="I144" s="23">
        <v>0</v>
      </c>
      <c r="J144" s="25">
        <f t="shared" si="105"/>
        <v>0</v>
      </c>
      <c r="K144" s="27"/>
      <c r="L144" s="139" t="e">
        <f>J144/K539</f>
        <v>#DIV/0!</v>
      </c>
      <c r="M144" s="14"/>
      <c r="N144" s="264">
        <f t="shared" si="97"/>
        <v>0</v>
      </c>
      <c r="O144" s="231">
        <v>0</v>
      </c>
      <c r="P144" s="232">
        <f t="shared" si="98"/>
        <v>0</v>
      </c>
      <c r="Q144" s="233">
        <v>0</v>
      </c>
      <c r="R144" s="234">
        <f t="shared" si="99"/>
        <v>0</v>
      </c>
      <c r="S144" s="235">
        <v>0</v>
      </c>
      <c r="T144" s="236">
        <f t="shared" si="100"/>
        <v>0</v>
      </c>
      <c r="U144" s="237">
        <v>0</v>
      </c>
      <c r="V144" s="238">
        <f t="shared" si="101"/>
        <v>0</v>
      </c>
      <c r="W144" s="239">
        <v>0</v>
      </c>
      <c r="X144" s="240">
        <f t="shared" si="102"/>
        <v>0</v>
      </c>
      <c r="Y144" s="241">
        <v>0</v>
      </c>
      <c r="Z144" s="242">
        <f t="shared" si="106"/>
        <v>0</v>
      </c>
      <c r="AA144" s="247">
        <f t="shared" si="107"/>
        <v>0</v>
      </c>
    </row>
    <row r="145" spans="4:27" ht="15.75">
      <c r="E145" s="38" t="s">
        <v>467</v>
      </c>
      <c r="F145" s="11" t="s">
        <v>138</v>
      </c>
      <c r="G145" s="24">
        <f>G94+G101+G102+G104+G109+G110</f>
        <v>330</v>
      </c>
      <c r="H145" s="12" t="s">
        <v>43</v>
      </c>
      <c r="I145" s="23">
        <v>0</v>
      </c>
      <c r="J145" s="25">
        <f t="shared" si="105"/>
        <v>0</v>
      </c>
      <c r="K145" s="27"/>
      <c r="L145" s="139" t="e">
        <f>J145/K539</f>
        <v>#DIV/0!</v>
      </c>
      <c r="M145" s="14"/>
      <c r="N145" s="264">
        <f t="shared" si="97"/>
        <v>0</v>
      </c>
      <c r="O145" s="231">
        <v>0</v>
      </c>
      <c r="P145" s="232">
        <f t="shared" si="98"/>
        <v>0</v>
      </c>
      <c r="Q145" s="233">
        <v>0</v>
      </c>
      <c r="R145" s="234">
        <f t="shared" si="99"/>
        <v>0</v>
      </c>
      <c r="S145" s="235">
        <v>0</v>
      </c>
      <c r="T145" s="236">
        <f t="shared" si="100"/>
        <v>0</v>
      </c>
      <c r="U145" s="237">
        <v>0</v>
      </c>
      <c r="V145" s="238">
        <f t="shared" si="101"/>
        <v>0</v>
      </c>
      <c r="W145" s="239">
        <v>0</v>
      </c>
      <c r="X145" s="240">
        <f t="shared" si="102"/>
        <v>0</v>
      </c>
      <c r="Y145" s="241">
        <v>0</v>
      </c>
      <c r="Z145" s="242">
        <f t="shared" si="106"/>
        <v>0</v>
      </c>
      <c r="AA145" s="247">
        <f t="shared" si="107"/>
        <v>0</v>
      </c>
    </row>
    <row r="146" spans="4:27" ht="60">
      <c r="E146" s="38" t="s">
        <v>468</v>
      </c>
      <c r="F146" s="11" t="s">
        <v>444</v>
      </c>
      <c r="G146" s="24">
        <v>230</v>
      </c>
      <c r="H146" s="12" t="s">
        <v>43</v>
      </c>
      <c r="I146" s="23">
        <v>0</v>
      </c>
      <c r="J146" s="25">
        <f t="shared" si="105"/>
        <v>0</v>
      </c>
      <c r="K146" s="27"/>
      <c r="L146" s="139" t="e">
        <f>J146/K539</f>
        <v>#DIV/0!</v>
      </c>
      <c r="M146" s="14"/>
      <c r="N146" s="264">
        <f t="shared" si="97"/>
        <v>0</v>
      </c>
      <c r="O146" s="231">
        <v>0</v>
      </c>
      <c r="P146" s="232">
        <f t="shared" si="98"/>
        <v>0</v>
      </c>
      <c r="Q146" s="233">
        <v>0</v>
      </c>
      <c r="R146" s="234">
        <f t="shared" si="99"/>
        <v>0</v>
      </c>
      <c r="S146" s="235">
        <v>0</v>
      </c>
      <c r="T146" s="236">
        <f t="shared" si="100"/>
        <v>0</v>
      </c>
      <c r="U146" s="237">
        <v>0</v>
      </c>
      <c r="V146" s="238">
        <f t="shared" si="101"/>
        <v>0</v>
      </c>
      <c r="W146" s="239">
        <v>0</v>
      </c>
      <c r="X146" s="240">
        <f t="shared" si="102"/>
        <v>0</v>
      </c>
      <c r="Y146" s="241">
        <v>0</v>
      </c>
      <c r="Z146" s="242">
        <f t="shared" si="106"/>
        <v>0</v>
      </c>
      <c r="AA146" s="247">
        <f t="shared" si="107"/>
        <v>0</v>
      </c>
    </row>
    <row r="147" spans="4:27" s="164" customFormat="1" ht="45.75" thickBot="1">
      <c r="D147" s="160"/>
      <c r="E147" s="38" t="s">
        <v>614</v>
      </c>
      <c r="F147" s="11" t="s">
        <v>615</v>
      </c>
      <c r="G147" s="24">
        <v>50</v>
      </c>
      <c r="H147" s="24" t="s">
        <v>43</v>
      </c>
      <c r="I147" s="26">
        <v>0</v>
      </c>
      <c r="J147" s="25">
        <f t="shared" si="105"/>
        <v>0</v>
      </c>
      <c r="K147" s="163"/>
      <c r="L147" s="139" t="e">
        <f>J147/K539</f>
        <v>#DIV/0!</v>
      </c>
      <c r="M147" s="160"/>
      <c r="N147" s="266">
        <f t="shared" si="97"/>
        <v>0</v>
      </c>
      <c r="O147" s="267">
        <v>0</v>
      </c>
      <c r="P147" s="268">
        <f t="shared" si="98"/>
        <v>0</v>
      </c>
      <c r="Q147" s="269">
        <v>0</v>
      </c>
      <c r="R147" s="270">
        <f t="shared" si="99"/>
        <v>0</v>
      </c>
      <c r="S147" s="271">
        <v>0</v>
      </c>
      <c r="T147" s="272">
        <f t="shared" si="100"/>
        <v>0</v>
      </c>
      <c r="U147" s="273">
        <v>0</v>
      </c>
      <c r="V147" s="274">
        <f t="shared" si="101"/>
        <v>0</v>
      </c>
      <c r="W147" s="275">
        <v>0</v>
      </c>
      <c r="X147" s="276">
        <f t="shared" si="102"/>
        <v>0</v>
      </c>
      <c r="Y147" s="294">
        <v>0</v>
      </c>
      <c r="Z147" s="295">
        <f t="shared" si="106"/>
        <v>0</v>
      </c>
      <c r="AA147" s="249">
        <f t="shared" si="107"/>
        <v>0</v>
      </c>
    </row>
    <row r="148" spans="4:27" ht="15.75" thickBot="1">
      <c r="E148" s="7"/>
      <c r="F148" s="43"/>
      <c r="K148" s="5"/>
      <c r="L148" s="10"/>
      <c r="M148" s="14"/>
      <c r="Z148" s="369"/>
    </row>
    <row r="149" spans="4:27" s="136" customFormat="1" ht="35.25" customHeight="1" thickBot="1">
      <c r="D149" s="75"/>
      <c r="E149" s="135">
        <v>12</v>
      </c>
      <c r="F149" s="83" t="s">
        <v>346</v>
      </c>
      <c r="G149" s="17"/>
      <c r="H149" s="18"/>
      <c r="I149" s="18"/>
      <c r="J149" s="18"/>
      <c r="K149" s="141">
        <f>SUM(J151:J178)</f>
        <v>0</v>
      </c>
      <c r="L149" s="147" t="e">
        <f>SUM(L151:L178)</f>
        <v>#DIV/0!</v>
      </c>
      <c r="M149" s="90">
        <f>K149*20%</f>
        <v>0</v>
      </c>
    </row>
    <row r="150" spans="4:27">
      <c r="E150" s="115"/>
      <c r="F150" s="73"/>
      <c r="G150" s="42"/>
      <c r="H150" s="42"/>
      <c r="I150" s="42"/>
      <c r="J150" s="42"/>
      <c r="K150" s="42"/>
      <c r="L150" s="10"/>
      <c r="M150" s="14"/>
    </row>
    <row r="151" spans="4:27" ht="15" customHeight="1" thickBot="1">
      <c r="E151" s="113" t="s">
        <v>27</v>
      </c>
      <c r="F151" s="80" t="s">
        <v>146</v>
      </c>
      <c r="G151" s="3"/>
      <c r="H151" s="12"/>
      <c r="I151" s="32"/>
      <c r="J151" s="35"/>
      <c r="K151" s="27"/>
      <c r="L151" s="145"/>
      <c r="M151" s="14"/>
    </row>
    <row r="152" spans="4:27" ht="15.75">
      <c r="E152" s="398" t="s">
        <v>177</v>
      </c>
      <c r="F152" s="376" t="s">
        <v>761</v>
      </c>
      <c r="G152" s="24">
        <v>296</v>
      </c>
      <c r="H152" s="12" t="s">
        <v>43</v>
      </c>
      <c r="I152" s="23">
        <v>0</v>
      </c>
      <c r="J152" s="25">
        <f>I152*G152</f>
        <v>0</v>
      </c>
      <c r="K152" s="27"/>
      <c r="L152" s="139" t="e">
        <f>J152/K539</f>
        <v>#DIV/0!</v>
      </c>
      <c r="M152" s="14"/>
      <c r="N152" s="252">
        <f>O152*J152</f>
        <v>0</v>
      </c>
      <c r="O152" s="253">
        <v>0</v>
      </c>
      <c r="P152" s="254">
        <f>Q152*J152</f>
        <v>0</v>
      </c>
      <c r="Q152" s="255">
        <v>0</v>
      </c>
      <c r="R152" s="256">
        <f>S152*J152</f>
        <v>0</v>
      </c>
      <c r="S152" s="257">
        <v>0</v>
      </c>
      <c r="T152" s="258">
        <f>U152*J152</f>
        <v>0</v>
      </c>
      <c r="U152" s="259">
        <v>0</v>
      </c>
      <c r="V152" s="260">
        <f>W152*J152</f>
        <v>0</v>
      </c>
      <c r="W152" s="261">
        <v>0</v>
      </c>
      <c r="X152" s="262">
        <f>Y152*J152</f>
        <v>0</v>
      </c>
      <c r="Y152" s="292">
        <v>0</v>
      </c>
      <c r="Z152" s="293">
        <f t="shared" ref="Z152:Z153" si="108">N152+P152+R152+T152+V152+X152</f>
        <v>0</v>
      </c>
      <c r="AA152" s="245">
        <f t="shared" ref="AA152:AA153" si="109">O152+Q152+S152+U152+W152+Y152</f>
        <v>0</v>
      </c>
    </row>
    <row r="153" spans="4:27" ht="30.75" thickBot="1">
      <c r="E153" s="398" t="s">
        <v>178</v>
      </c>
      <c r="F153" s="376" t="s">
        <v>762</v>
      </c>
      <c r="G153" s="24">
        <v>15</v>
      </c>
      <c r="H153" s="12" t="s">
        <v>43</v>
      </c>
      <c r="I153" s="23">
        <v>0</v>
      </c>
      <c r="J153" s="25">
        <f t="shared" ref="J153" si="110">I153*G153</f>
        <v>0</v>
      </c>
      <c r="K153" s="27"/>
      <c r="L153" s="139" t="e">
        <f>J153/K539</f>
        <v>#DIV/0!</v>
      </c>
      <c r="M153" s="14"/>
      <c r="N153" s="266">
        <f>O153*J153</f>
        <v>0</v>
      </c>
      <c r="O153" s="267">
        <v>0</v>
      </c>
      <c r="P153" s="268">
        <f>Q153*J153</f>
        <v>0</v>
      </c>
      <c r="Q153" s="269">
        <v>0</v>
      </c>
      <c r="R153" s="270">
        <f>S153*J153</f>
        <v>0</v>
      </c>
      <c r="S153" s="271">
        <v>0</v>
      </c>
      <c r="T153" s="272">
        <f>U153*J153</f>
        <v>0</v>
      </c>
      <c r="U153" s="273">
        <v>0</v>
      </c>
      <c r="V153" s="274">
        <f>W153*J153</f>
        <v>0</v>
      </c>
      <c r="W153" s="275">
        <v>0</v>
      </c>
      <c r="X153" s="276">
        <f>Y153*J153</f>
        <v>0</v>
      </c>
      <c r="Y153" s="294">
        <v>0</v>
      </c>
      <c r="Z153" s="295">
        <f t="shared" si="108"/>
        <v>0</v>
      </c>
      <c r="AA153" s="249">
        <f t="shared" si="109"/>
        <v>0</v>
      </c>
    </row>
    <row r="154" spans="4:27" ht="15.75">
      <c r="E154" s="113"/>
      <c r="F154" s="11"/>
      <c r="G154" s="24"/>
      <c r="H154" s="12"/>
      <c r="I154" s="23"/>
      <c r="K154" s="5"/>
      <c r="L154" s="139" t="e">
        <f>J154/K539</f>
        <v>#DIV/0!</v>
      </c>
      <c r="M154" s="14"/>
      <c r="Z154" s="369"/>
    </row>
    <row r="155" spans="4:27">
      <c r="F155" s="80" t="s">
        <v>147</v>
      </c>
      <c r="G155" s="3"/>
      <c r="H155" s="12"/>
      <c r="I155" s="3"/>
      <c r="J155" s="35"/>
      <c r="K155" s="27"/>
      <c r="L155" s="139" t="e">
        <f>J155/K539</f>
        <v>#DIV/0!</v>
      </c>
      <c r="M155" s="14"/>
    </row>
    <row r="156" spans="4:27" ht="16.5" thickBot="1">
      <c r="E156" s="113" t="s">
        <v>28</v>
      </c>
      <c r="F156" s="68" t="s">
        <v>413</v>
      </c>
      <c r="G156" s="3"/>
      <c r="H156" s="12"/>
      <c r="I156" s="3"/>
      <c r="J156" s="35"/>
      <c r="K156" s="27"/>
      <c r="L156" s="139" t="e">
        <f>J156/K539</f>
        <v>#DIV/0!</v>
      </c>
      <c r="M156" s="14"/>
    </row>
    <row r="157" spans="4:27" ht="30">
      <c r="E157" s="38" t="s">
        <v>469</v>
      </c>
      <c r="F157" s="11" t="s">
        <v>148</v>
      </c>
      <c r="G157" s="24">
        <v>165</v>
      </c>
      <c r="H157" s="12" t="s">
        <v>43</v>
      </c>
      <c r="I157" s="23">
        <v>0</v>
      </c>
      <c r="J157" s="25">
        <f>I157*G157</f>
        <v>0</v>
      </c>
      <c r="K157" s="27"/>
      <c r="L157" s="139" t="e">
        <f>J157/K539</f>
        <v>#DIV/0!</v>
      </c>
      <c r="M157" s="14"/>
      <c r="N157" s="252">
        <f>O157*J157</f>
        <v>0</v>
      </c>
      <c r="O157" s="253">
        <v>0</v>
      </c>
      <c r="P157" s="254">
        <f>Q157*J157</f>
        <v>0</v>
      </c>
      <c r="Q157" s="255">
        <v>0</v>
      </c>
      <c r="R157" s="256">
        <f>S157*J157</f>
        <v>0</v>
      </c>
      <c r="S157" s="257">
        <v>0</v>
      </c>
      <c r="T157" s="258">
        <f>U157*J157</f>
        <v>0</v>
      </c>
      <c r="U157" s="259">
        <v>0</v>
      </c>
      <c r="V157" s="260">
        <f>W157*J157</f>
        <v>0</v>
      </c>
      <c r="W157" s="261">
        <v>0</v>
      </c>
      <c r="X157" s="262">
        <f>Y157*J157</f>
        <v>0</v>
      </c>
      <c r="Y157" s="296">
        <v>0</v>
      </c>
      <c r="Z157" s="244">
        <f t="shared" ref="Z157" si="111">N157+P157+R157+T157+V157+X157</f>
        <v>0</v>
      </c>
      <c r="AA157" s="245">
        <f t="shared" ref="AA157" si="112">O157+Q157+S157+U157+W157+Y157</f>
        <v>0</v>
      </c>
    </row>
    <row r="158" spans="4:27" ht="15.75">
      <c r="E158" s="38" t="s">
        <v>179</v>
      </c>
      <c r="F158" s="11" t="s">
        <v>424</v>
      </c>
      <c r="G158" s="24">
        <v>43</v>
      </c>
      <c r="H158" s="12" t="s">
        <v>43</v>
      </c>
      <c r="I158" s="23">
        <v>0</v>
      </c>
      <c r="J158" s="25">
        <f>I158*G158</f>
        <v>0</v>
      </c>
      <c r="K158" s="27"/>
      <c r="L158" s="139" t="e">
        <f>J158/K539</f>
        <v>#DIV/0!</v>
      </c>
      <c r="M158" s="14"/>
      <c r="N158" s="264">
        <f>O158*J158</f>
        <v>0</v>
      </c>
      <c r="O158" s="231">
        <v>0</v>
      </c>
      <c r="P158" s="232">
        <f>Q158*J158</f>
        <v>0</v>
      </c>
      <c r="Q158" s="233">
        <v>0</v>
      </c>
      <c r="R158" s="234">
        <f>S158*J158</f>
        <v>0</v>
      </c>
      <c r="S158" s="235">
        <v>0</v>
      </c>
      <c r="T158" s="236">
        <f>U158*J158</f>
        <v>0</v>
      </c>
      <c r="U158" s="237">
        <v>0</v>
      </c>
      <c r="V158" s="238">
        <f>W158*J158</f>
        <v>0</v>
      </c>
      <c r="W158" s="239">
        <v>0</v>
      </c>
      <c r="X158" s="240">
        <f>Y158*J158</f>
        <v>0</v>
      </c>
      <c r="Y158" s="243">
        <v>0</v>
      </c>
      <c r="Z158" s="246">
        <f t="shared" ref="Z158:Z159" si="113">N158+P158+R158+T158+V158+X158</f>
        <v>0</v>
      </c>
      <c r="AA158" s="247">
        <f t="shared" ref="AA158:AA159" si="114">O158+Q158+S158+U158+W158+Y158</f>
        <v>0</v>
      </c>
    </row>
    <row r="159" spans="4:27" ht="30.75" thickBot="1">
      <c r="E159" s="38" t="s">
        <v>180</v>
      </c>
      <c r="F159" s="11" t="s">
        <v>433</v>
      </c>
      <c r="G159" s="24">
        <v>1</v>
      </c>
      <c r="H159" s="12" t="s">
        <v>47</v>
      </c>
      <c r="I159" s="23">
        <v>0</v>
      </c>
      <c r="J159" s="25">
        <f t="shared" ref="J159:J178" si="115">I159*G159</f>
        <v>0</v>
      </c>
      <c r="K159" s="27"/>
      <c r="L159" s="139" t="e">
        <f>J159/K539</f>
        <v>#DIV/0!</v>
      </c>
      <c r="M159" s="14"/>
      <c r="N159" s="266">
        <f>O159*J159</f>
        <v>0</v>
      </c>
      <c r="O159" s="267">
        <v>0</v>
      </c>
      <c r="P159" s="268">
        <f>Q159*J159</f>
        <v>0</v>
      </c>
      <c r="Q159" s="269">
        <v>0</v>
      </c>
      <c r="R159" s="270">
        <f>S159*J159</f>
        <v>0</v>
      </c>
      <c r="S159" s="271">
        <v>0</v>
      </c>
      <c r="T159" s="272">
        <f>U159*J159</f>
        <v>0</v>
      </c>
      <c r="U159" s="273">
        <v>0</v>
      </c>
      <c r="V159" s="274">
        <f>W159*J159</f>
        <v>0</v>
      </c>
      <c r="W159" s="275">
        <v>0</v>
      </c>
      <c r="X159" s="276">
        <f>Y159*J159</f>
        <v>0</v>
      </c>
      <c r="Y159" s="297">
        <v>0</v>
      </c>
      <c r="Z159" s="248">
        <f t="shared" si="113"/>
        <v>0</v>
      </c>
      <c r="AA159" s="249">
        <f t="shared" si="114"/>
        <v>0</v>
      </c>
    </row>
    <row r="160" spans="4:27" ht="15.75">
      <c r="E160" s="38"/>
      <c r="F160" s="11"/>
      <c r="G160" s="24"/>
      <c r="H160" s="12"/>
      <c r="I160" s="23"/>
      <c r="J160" s="26"/>
      <c r="K160" s="27"/>
      <c r="L160" s="139" t="e">
        <f>J160/K539</f>
        <v>#DIV/0!</v>
      </c>
      <c r="M160" s="14"/>
    </row>
    <row r="161" spans="5:27" ht="16.5" thickBot="1">
      <c r="E161" s="113" t="s">
        <v>470</v>
      </c>
      <c r="F161" s="68" t="s">
        <v>414</v>
      </c>
      <c r="G161" s="3"/>
      <c r="H161" s="12"/>
      <c r="I161" s="3"/>
      <c r="J161" s="35"/>
      <c r="K161" s="27"/>
      <c r="L161" s="139" t="e">
        <f>J161/K539</f>
        <v>#DIV/0!</v>
      </c>
      <c r="M161" s="14"/>
    </row>
    <row r="162" spans="5:27" ht="30">
      <c r="E162" s="38" t="s">
        <v>471</v>
      </c>
      <c r="F162" s="11" t="s">
        <v>432</v>
      </c>
      <c r="G162" s="24">
        <v>64</v>
      </c>
      <c r="H162" s="12" t="s">
        <v>43</v>
      </c>
      <c r="I162" s="23">
        <v>0</v>
      </c>
      <c r="J162" s="25">
        <f>I162*G162</f>
        <v>0</v>
      </c>
      <c r="K162" s="27"/>
      <c r="L162" s="139" t="e">
        <f>J162/K539</f>
        <v>#DIV/0!</v>
      </c>
      <c r="M162" s="14"/>
      <c r="N162" s="252">
        <f t="shared" ref="N162:N168" si="116">O162*J162</f>
        <v>0</v>
      </c>
      <c r="O162" s="253">
        <v>0</v>
      </c>
      <c r="P162" s="254">
        <f t="shared" ref="P162:P168" si="117">Q162*J162</f>
        <v>0</v>
      </c>
      <c r="Q162" s="255">
        <v>0</v>
      </c>
      <c r="R162" s="256">
        <f t="shared" ref="R162:R168" si="118">S162*J162</f>
        <v>0</v>
      </c>
      <c r="S162" s="257">
        <v>0</v>
      </c>
      <c r="T162" s="258">
        <f t="shared" ref="T162:T168" si="119">U162*J162</f>
        <v>0</v>
      </c>
      <c r="U162" s="259">
        <v>0</v>
      </c>
      <c r="V162" s="260">
        <f t="shared" ref="V162:V168" si="120">W162*J162</f>
        <v>0</v>
      </c>
      <c r="W162" s="261">
        <v>0</v>
      </c>
      <c r="X162" s="262">
        <f t="shared" ref="X162:X168" si="121">Y162*J162</f>
        <v>0</v>
      </c>
      <c r="Y162" s="296">
        <v>0</v>
      </c>
      <c r="Z162" s="244">
        <f t="shared" ref="Z162" si="122">N162+P162+R162+T162+V162+X162</f>
        <v>0</v>
      </c>
      <c r="AA162" s="245">
        <f t="shared" ref="AA162" si="123">O162+Q162+S162+U162+W162+Y162</f>
        <v>0</v>
      </c>
    </row>
    <row r="163" spans="5:27" ht="15.75">
      <c r="E163" s="38" t="s">
        <v>550</v>
      </c>
      <c r="F163" s="11" t="s">
        <v>149</v>
      </c>
      <c r="G163" s="24">
        <v>99</v>
      </c>
      <c r="H163" s="12" t="s">
        <v>43</v>
      </c>
      <c r="I163" s="23">
        <v>0</v>
      </c>
      <c r="J163" s="25">
        <f>I163*G163</f>
        <v>0</v>
      </c>
      <c r="K163" s="27"/>
      <c r="L163" s="139" t="e">
        <f>J163/K539</f>
        <v>#DIV/0!</v>
      </c>
      <c r="M163" s="14"/>
      <c r="N163" s="264">
        <f t="shared" si="116"/>
        <v>0</v>
      </c>
      <c r="O163" s="231">
        <v>0</v>
      </c>
      <c r="P163" s="232">
        <f t="shared" si="117"/>
        <v>0</v>
      </c>
      <c r="Q163" s="233">
        <v>0</v>
      </c>
      <c r="R163" s="234">
        <f t="shared" si="118"/>
        <v>0</v>
      </c>
      <c r="S163" s="235">
        <v>0</v>
      </c>
      <c r="T163" s="236">
        <f t="shared" si="119"/>
        <v>0</v>
      </c>
      <c r="U163" s="237">
        <v>0</v>
      </c>
      <c r="V163" s="238">
        <f t="shared" si="120"/>
        <v>0</v>
      </c>
      <c r="W163" s="239">
        <v>0</v>
      </c>
      <c r="X163" s="240">
        <f t="shared" si="121"/>
        <v>0</v>
      </c>
      <c r="Y163" s="243">
        <v>0</v>
      </c>
      <c r="Z163" s="246">
        <f t="shared" ref="Z163:Z168" si="124">N163+P163+R163+T163+V163+X163</f>
        <v>0</v>
      </c>
      <c r="AA163" s="247">
        <f t="shared" ref="AA163:AA168" si="125">O163+Q163+S163+U163+W163+Y163</f>
        <v>0</v>
      </c>
    </row>
    <row r="164" spans="5:27" ht="15.75">
      <c r="E164" s="38" t="s">
        <v>551</v>
      </c>
      <c r="F164" s="11" t="s">
        <v>150</v>
      </c>
      <c r="G164" s="24">
        <v>19</v>
      </c>
      <c r="H164" s="12" t="s">
        <v>43</v>
      </c>
      <c r="I164" s="23">
        <v>0</v>
      </c>
      <c r="J164" s="25">
        <f>I164*G164</f>
        <v>0</v>
      </c>
      <c r="K164" s="27"/>
      <c r="L164" s="139" t="e">
        <f>J164/K539</f>
        <v>#DIV/0!</v>
      </c>
      <c r="M164" s="14"/>
      <c r="N164" s="264">
        <f t="shared" si="116"/>
        <v>0</v>
      </c>
      <c r="O164" s="231">
        <v>0</v>
      </c>
      <c r="P164" s="232">
        <f t="shared" si="117"/>
        <v>0</v>
      </c>
      <c r="Q164" s="233">
        <v>0</v>
      </c>
      <c r="R164" s="234">
        <f t="shared" si="118"/>
        <v>0</v>
      </c>
      <c r="S164" s="235">
        <v>0</v>
      </c>
      <c r="T164" s="236">
        <f t="shared" si="119"/>
        <v>0</v>
      </c>
      <c r="U164" s="237">
        <v>0</v>
      </c>
      <c r="V164" s="238">
        <f t="shared" si="120"/>
        <v>0</v>
      </c>
      <c r="W164" s="239">
        <v>0</v>
      </c>
      <c r="X164" s="240">
        <f t="shared" si="121"/>
        <v>0</v>
      </c>
      <c r="Y164" s="243">
        <v>0</v>
      </c>
      <c r="Z164" s="246">
        <f t="shared" si="124"/>
        <v>0</v>
      </c>
      <c r="AA164" s="247">
        <f t="shared" si="125"/>
        <v>0</v>
      </c>
    </row>
    <row r="165" spans="5:27" ht="15.75">
      <c r="E165" s="38" t="s">
        <v>552</v>
      </c>
      <c r="F165" s="11" t="s">
        <v>309</v>
      </c>
      <c r="G165" s="24">
        <v>2.2999999999999998</v>
      </c>
      <c r="H165" s="12" t="s">
        <v>43</v>
      </c>
      <c r="I165" s="23">
        <v>0</v>
      </c>
      <c r="J165" s="25">
        <f>I165*G165</f>
        <v>0</v>
      </c>
      <c r="K165" s="27"/>
      <c r="L165" s="139" t="e">
        <f>J165/K539</f>
        <v>#DIV/0!</v>
      </c>
      <c r="M165" s="14"/>
      <c r="N165" s="264">
        <f t="shared" si="116"/>
        <v>0</v>
      </c>
      <c r="O165" s="231">
        <v>0</v>
      </c>
      <c r="P165" s="232">
        <f t="shared" si="117"/>
        <v>0</v>
      </c>
      <c r="Q165" s="233">
        <v>0</v>
      </c>
      <c r="R165" s="234">
        <f t="shared" si="118"/>
        <v>0</v>
      </c>
      <c r="S165" s="235">
        <v>0</v>
      </c>
      <c r="T165" s="236">
        <f t="shared" si="119"/>
        <v>0</v>
      </c>
      <c r="U165" s="237">
        <v>0</v>
      </c>
      <c r="V165" s="238">
        <f t="shared" si="120"/>
        <v>0</v>
      </c>
      <c r="W165" s="239">
        <v>0</v>
      </c>
      <c r="X165" s="240">
        <f t="shared" si="121"/>
        <v>0</v>
      </c>
      <c r="Y165" s="243">
        <v>0</v>
      </c>
      <c r="Z165" s="246">
        <f t="shared" si="124"/>
        <v>0</v>
      </c>
      <c r="AA165" s="247">
        <f t="shared" si="125"/>
        <v>0</v>
      </c>
    </row>
    <row r="166" spans="5:27" ht="15.75">
      <c r="E166" s="38" t="s">
        <v>553</v>
      </c>
      <c r="F166" s="11" t="s">
        <v>343</v>
      </c>
      <c r="G166" s="24">
        <v>8.5</v>
      </c>
      <c r="H166" s="12" t="s">
        <v>43</v>
      </c>
      <c r="I166" s="23">
        <v>0</v>
      </c>
      <c r="J166" s="25">
        <f t="shared" ref="J166:J168" si="126">I166*G166</f>
        <v>0</v>
      </c>
      <c r="K166" s="27"/>
      <c r="L166" s="139" t="e">
        <f>J166/K539</f>
        <v>#DIV/0!</v>
      </c>
      <c r="M166" s="14"/>
      <c r="N166" s="264">
        <f t="shared" si="116"/>
        <v>0</v>
      </c>
      <c r="O166" s="231">
        <v>0</v>
      </c>
      <c r="P166" s="232">
        <f t="shared" si="117"/>
        <v>0</v>
      </c>
      <c r="Q166" s="233">
        <v>0</v>
      </c>
      <c r="R166" s="234">
        <f t="shared" si="118"/>
        <v>0</v>
      </c>
      <c r="S166" s="235">
        <v>0</v>
      </c>
      <c r="T166" s="236">
        <f t="shared" si="119"/>
        <v>0</v>
      </c>
      <c r="U166" s="237">
        <v>0</v>
      </c>
      <c r="V166" s="238">
        <f t="shared" si="120"/>
        <v>0</v>
      </c>
      <c r="W166" s="239">
        <v>0</v>
      </c>
      <c r="X166" s="240">
        <f t="shared" si="121"/>
        <v>0</v>
      </c>
      <c r="Y166" s="243">
        <v>0</v>
      </c>
      <c r="Z166" s="246">
        <f t="shared" si="124"/>
        <v>0</v>
      </c>
      <c r="AA166" s="247">
        <f t="shared" si="125"/>
        <v>0</v>
      </c>
    </row>
    <row r="167" spans="5:27" ht="15.75">
      <c r="E167" s="38" t="s">
        <v>554</v>
      </c>
      <c r="F167" s="11" t="s">
        <v>425</v>
      </c>
      <c r="G167" s="24">
        <v>8</v>
      </c>
      <c r="H167" s="12" t="s">
        <v>47</v>
      </c>
      <c r="I167" s="23">
        <v>0</v>
      </c>
      <c r="J167" s="25">
        <f t="shared" si="126"/>
        <v>0</v>
      </c>
      <c r="K167" s="27"/>
      <c r="L167" s="139" t="e">
        <f>J167/K539</f>
        <v>#DIV/0!</v>
      </c>
      <c r="M167" s="14"/>
      <c r="N167" s="264">
        <f t="shared" si="116"/>
        <v>0</v>
      </c>
      <c r="O167" s="231">
        <v>0</v>
      </c>
      <c r="P167" s="232">
        <f t="shared" si="117"/>
        <v>0</v>
      </c>
      <c r="Q167" s="233">
        <v>0</v>
      </c>
      <c r="R167" s="234">
        <f t="shared" si="118"/>
        <v>0</v>
      </c>
      <c r="S167" s="235">
        <v>0</v>
      </c>
      <c r="T167" s="236">
        <f t="shared" si="119"/>
        <v>0</v>
      </c>
      <c r="U167" s="237">
        <v>0</v>
      </c>
      <c r="V167" s="238">
        <f t="shared" si="120"/>
        <v>0</v>
      </c>
      <c r="W167" s="239">
        <v>0</v>
      </c>
      <c r="X167" s="240">
        <f t="shared" si="121"/>
        <v>0</v>
      </c>
      <c r="Y167" s="243">
        <v>0</v>
      </c>
      <c r="Z167" s="246">
        <f t="shared" si="124"/>
        <v>0</v>
      </c>
      <c r="AA167" s="247">
        <f t="shared" si="125"/>
        <v>0</v>
      </c>
    </row>
    <row r="168" spans="5:27" ht="16.5" thickBot="1">
      <c r="E168" s="375" t="s">
        <v>555</v>
      </c>
      <c r="F168" s="376" t="s">
        <v>426</v>
      </c>
      <c r="G168" s="24">
        <v>41</v>
      </c>
      <c r="H168" s="12" t="s">
        <v>43</v>
      </c>
      <c r="I168" s="23">
        <v>0</v>
      </c>
      <c r="J168" s="25">
        <f t="shared" si="126"/>
        <v>0</v>
      </c>
      <c r="K168" s="27"/>
      <c r="L168" s="139" t="e">
        <f>J168/K539</f>
        <v>#DIV/0!</v>
      </c>
      <c r="M168" s="14"/>
      <c r="N168" s="266">
        <f t="shared" si="116"/>
        <v>0</v>
      </c>
      <c r="O168" s="267">
        <v>0</v>
      </c>
      <c r="P168" s="268">
        <f t="shared" si="117"/>
        <v>0</v>
      </c>
      <c r="Q168" s="269">
        <v>0</v>
      </c>
      <c r="R168" s="270">
        <f t="shared" si="118"/>
        <v>0</v>
      </c>
      <c r="S168" s="271">
        <v>0</v>
      </c>
      <c r="T168" s="272">
        <f t="shared" si="119"/>
        <v>0</v>
      </c>
      <c r="U168" s="273">
        <v>0</v>
      </c>
      <c r="V168" s="274">
        <f t="shared" si="120"/>
        <v>0</v>
      </c>
      <c r="W168" s="275">
        <v>0</v>
      </c>
      <c r="X168" s="276">
        <f t="shared" si="121"/>
        <v>0</v>
      </c>
      <c r="Y168" s="297">
        <v>0</v>
      </c>
      <c r="Z168" s="248">
        <f t="shared" si="124"/>
        <v>0</v>
      </c>
      <c r="AA168" s="249">
        <f t="shared" si="125"/>
        <v>0</v>
      </c>
    </row>
    <row r="169" spans="5:27" ht="15.75">
      <c r="E169" s="375"/>
      <c r="F169" s="376"/>
      <c r="G169" s="24"/>
      <c r="H169" s="12"/>
      <c r="I169" s="23"/>
      <c r="J169" s="26"/>
      <c r="K169" s="27"/>
      <c r="L169" s="139"/>
      <c r="M169" s="14"/>
    </row>
    <row r="170" spans="5:27" ht="16.5" thickBot="1">
      <c r="E170" s="38" t="s">
        <v>556</v>
      </c>
      <c r="F170" s="80" t="s">
        <v>427</v>
      </c>
      <c r="G170" s="24"/>
      <c r="H170" s="12"/>
      <c r="I170" s="23"/>
      <c r="J170" s="35"/>
      <c r="K170" s="27"/>
      <c r="L170" s="139"/>
      <c r="M170" s="14"/>
    </row>
    <row r="171" spans="5:27" ht="15.75">
      <c r="E171" s="38" t="s">
        <v>557</v>
      </c>
      <c r="F171" s="11" t="s">
        <v>310</v>
      </c>
      <c r="G171" s="24">
        <v>3</v>
      </c>
      <c r="H171" s="12" t="s">
        <v>47</v>
      </c>
      <c r="I171" s="23">
        <v>0</v>
      </c>
      <c r="J171" s="25">
        <f>I171*G171</f>
        <v>0</v>
      </c>
      <c r="K171" s="27"/>
      <c r="L171" s="139" t="e">
        <f>J171/K539</f>
        <v>#DIV/0!</v>
      </c>
      <c r="M171" s="14"/>
      <c r="N171" s="252">
        <f>O171*J171</f>
        <v>0</v>
      </c>
      <c r="O171" s="253">
        <v>0</v>
      </c>
      <c r="P171" s="254">
        <f>Q171*J171</f>
        <v>0</v>
      </c>
      <c r="Q171" s="255">
        <v>0</v>
      </c>
      <c r="R171" s="256">
        <f>S171*J171</f>
        <v>0</v>
      </c>
      <c r="S171" s="257">
        <v>0</v>
      </c>
      <c r="T171" s="258">
        <f>U171*J171</f>
        <v>0</v>
      </c>
      <c r="U171" s="259">
        <v>0</v>
      </c>
      <c r="V171" s="260">
        <f>W171*J171</f>
        <v>0</v>
      </c>
      <c r="W171" s="261">
        <v>0</v>
      </c>
      <c r="X171" s="262">
        <f>Y171*J171</f>
        <v>0</v>
      </c>
      <c r="Y171" s="296">
        <v>0</v>
      </c>
      <c r="Z171" s="244">
        <f t="shared" ref="Z171" si="127">N171+P171+R171+T171+V171+X171</f>
        <v>0</v>
      </c>
      <c r="AA171" s="245">
        <f t="shared" ref="AA171" si="128">O171+Q171+S171+U171+W171+Y171</f>
        <v>0</v>
      </c>
    </row>
    <row r="172" spans="5:27" ht="16.5" thickBot="1">
      <c r="E172" s="38" t="s">
        <v>558</v>
      </c>
      <c r="F172" s="11" t="s">
        <v>311</v>
      </c>
      <c r="G172" s="24">
        <v>25</v>
      </c>
      <c r="H172" s="12" t="s">
        <v>47</v>
      </c>
      <c r="I172" s="23">
        <v>0</v>
      </c>
      <c r="J172" s="25">
        <f t="shared" si="115"/>
        <v>0</v>
      </c>
      <c r="K172" s="27"/>
      <c r="L172" s="139" t="e">
        <f>J172/K539</f>
        <v>#DIV/0!</v>
      </c>
      <c r="M172" s="14"/>
      <c r="N172" s="266">
        <f>O172*J172</f>
        <v>0</v>
      </c>
      <c r="O172" s="267">
        <v>0</v>
      </c>
      <c r="P172" s="268">
        <f>Q172*J172</f>
        <v>0</v>
      </c>
      <c r="Q172" s="269">
        <v>0</v>
      </c>
      <c r="R172" s="270">
        <f>S172*J172</f>
        <v>0</v>
      </c>
      <c r="S172" s="271">
        <v>0</v>
      </c>
      <c r="T172" s="272">
        <f>U172*J172</f>
        <v>0</v>
      </c>
      <c r="U172" s="273">
        <v>0</v>
      </c>
      <c r="V172" s="274">
        <f>W172*J172</f>
        <v>0</v>
      </c>
      <c r="W172" s="275">
        <v>0</v>
      </c>
      <c r="X172" s="276">
        <f>Y172*J172</f>
        <v>0</v>
      </c>
      <c r="Y172" s="297">
        <v>0</v>
      </c>
      <c r="Z172" s="248">
        <f t="shared" ref="Z172" si="129">N172+P172+R172+T172+V172+X172</f>
        <v>0</v>
      </c>
      <c r="AA172" s="249">
        <f t="shared" ref="AA172" si="130">O172+Q172+S172+U172+W172+Y172</f>
        <v>0</v>
      </c>
    </row>
    <row r="173" spans="5:27" ht="15.75">
      <c r="E173" s="38"/>
      <c r="F173" s="15"/>
      <c r="G173" s="24"/>
      <c r="H173" s="12"/>
      <c r="I173" s="23"/>
      <c r="K173" s="5"/>
      <c r="L173" s="139"/>
      <c r="M173" s="14"/>
    </row>
    <row r="174" spans="5:27" ht="16.5" thickBot="1">
      <c r="E174" s="38" t="s">
        <v>559</v>
      </c>
      <c r="F174" s="80" t="s">
        <v>151</v>
      </c>
      <c r="G174" s="24"/>
      <c r="H174" s="12"/>
      <c r="I174" s="23"/>
      <c r="J174" s="35"/>
      <c r="K174" s="27"/>
      <c r="L174" s="139"/>
      <c r="M174" s="14"/>
    </row>
    <row r="175" spans="5:27" ht="15.75">
      <c r="E175" s="38" t="s">
        <v>560</v>
      </c>
      <c r="F175" s="11" t="s">
        <v>152</v>
      </c>
      <c r="G175" s="24">
        <f>77+18</f>
        <v>95</v>
      </c>
      <c r="H175" s="12" t="s">
        <v>46</v>
      </c>
      <c r="I175" s="23">
        <v>0</v>
      </c>
      <c r="J175" s="25">
        <f t="shared" si="115"/>
        <v>0</v>
      </c>
      <c r="K175" s="27"/>
      <c r="L175" s="139" t="e">
        <f>J175/K539</f>
        <v>#DIV/0!</v>
      </c>
      <c r="M175" s="14"/>
      <c r="N175" s="252">
        <f>O175*J175</f>
        <v>0</v>
      </c>
      <c r="O175" s="253">
        <v>0</v>
      </c>
      <c r="P175" s="254">
        <f>Q175*J175</f>
        <v>0</v>
      </c>
      <c r="Q175" s="255">
        <v>0</v>
      </c>
      <c r="R175" s="256">
        <f>S175*J175</f>
        <v>0</v>
      </c>
      <c r="S175" s="257">
        <v>0</v>
      </c>
      <c r="T175" s="258">
        <f>U175*J175</f>
        <v>0</v>
      </c>
      <c r="U175" s="259">
        <v>0</v>
      </c>
      <c r="V175" s="260">
        <f>W175*J175</f>
        <v>0</v>
      </c>
      <c r="W175" s="261">
        <v>0</v>
      </c>
      <c r="X175" s="262">
        <f>Y175*J175</f>
        <v>0</v>
      </c>
      <c r="Y175" s="296">
        <v>0</v>
      </c>
      <c r="Z175" s="244">
        <f t="shared" ref="Z175" si="131">N175+P175+R175+T175+V175+X175</f>
        <v>0</v>
      </c>
      <c r="AA175" s="245">
        <f t="shared" ref="AA175" si="132">O175+Q175+S175+U175+W175+Y175</f>
        <v>0</v>
      </c>
    </row>
    <row r="176" spans="5:27" s="14" customFormat="1" ht="15.95" customHeight="1">
      <c r="E176" s="38" t="s">
        <v>561</v>
      </c>
      <c r="F176" s="11" t="s">
        <v>153</v>
      </c>
      <c r="G176" s="24">
        <v>250</v>
      </c>
      <c r="H176" s="12" t="s">
        <v>46</v>
      </c>
      <c r="I176" s="23">
        <v>0</v>
      </c>
      <c r="J176" s="25">
        <f t="shared" si="115"/>
        <v>0</v>
      </c>
      <c r="K176" s="27"/>
      <c r="L176" s="139" t="e">
        <f>J176/K539</f>
        <v>#DIV/0!</v>
      </c>
      <c r="N176" s="264">
        <f>O176*J176</f>
        <v>0</v>
      </c>
      <c r="O176" s="231">
        <v>0</v>
      </c>
      <c r="P176" s="232">
        <f>Q176*J176</f>
        <v>0</v>
      </c>
      <c r="Q176" s="233">
        <v>0</v>
      </c>
      <c r="R176" s="234">
        <f>S176*J176</f>
        <v>0</v>
      </c>
      <c r="S176" s="235">
        <v>0</v>
      </c>
      <c r="T176" s="236">
        <f>U176*J176</f>
        <v>0</v>
      </c>
      <c r="U176" s="237">
        <v>0</v>
      </c>
      <c r="V176" s="238">
        <f>W176*J176</f>
        <v>0</v>
      </c>
      <c r="W176" s="239">
        <v>0</v>
      </c>
      <c r="X176" s="240">
        <f>Y176*J176</f>
        <v>0</v>
      </c>
      <c r="Y176" s="243">
        <v>0</v>
      </c>
      <c r="Z176" s="246">
        <f t="shared" ref="Z176:Z178" si="133">N176+P176+R176+T176+V176+X176</f>
        <v>0</v>
      </c>
      <c r="AA176" s="247">
        <f t="shared" ref="AA176:AA178" si="134">O176+Q176+S176+U176+W176+Y176</f>
        <v>0</v>
      </c>
    </row>
    <row r="177" spans="5:27" s="14" customFormat="1" ht="15.75">
      <c r="E177" s="38" t="s">
        <v>562</v>
      </c>
      <c r="F177" s="11" t="s">
        <v>154</v>
      </c>
      <c r="G177" s="24">
        <v>65</v>
      </c>
      <c r="H177" s="12" t="s">
        <v>46</v>
      </c>
      <c r="I177" s="23">
        <v>0</v>
      </c>
      <c r="J177" s="25">
        <f t="shared" si="115"/>
        <v>0</v>
      </c>
      <c r="K177" s="27"/>
      <c r="L177" s="139" t="e">
        <f>J177/K539</f>
        <v>#DIV/0!</v>
      </c>
      <c r="N177" s="264">
        <f>O177*J177</f>
        <v>0</v>
      </c>
      <c r="O177" s="231">
        <v>0</v>
      </c>
      <c r="P177" s="232">
        <f>Q177*J177</f>
        <v>0</v>
      </c>
      <c r="Q177" s="233">
        <v>0</v>
      </c>
      <c r="R177" s="234">
        <f>S177*J177</f>
        <v>0</v>
      </c>
      <c r="S177" s="235">
        <v>0</v>
      </c>
      <c r="T177" s="236">
        <f>U177*J177</f>
        <v>0</v>
      </c>
      <c r="U177" s="237">
        <v>0</v>
      </c>
      <c r="V177" s="238">
        <f>W177*J177</f>
        <v>0</v>
      </c>
      <c r="W177" s="239">
        <v>0</v>
      </c>
      <c r="X177" s="240">
        <f>Y177*J177</f>
        <v>0</v>
      </c>
      <c r="Y177" s="243">
        <v>0</v>
      </c>
      <c r="Z177" s="246">
        <f t="shared" si="133"/>
        <v>0</v>
      </c>
      <c r="AA177" s="247">
        <f t="shared" si="134"/>
        <v>0</v>
      </c>
    </row>
    <row r="178" spans="5:27" s="14" customFormat="1" ht="16.5" thickBot="1">
      <c r="E178" s="38" t="s">
        <v>563</v>
      </c>
      <c r="F178" s="11" t="s">
        <v>155</v>
      </c>
      <c r="G178" s="24">
        <v>36</v>
      </c>
      <c r="H178" s="12" t="s">
        <v>46</v>
      </c>
      <c r="I178" s="23">
        <v>0</v>
      </c>
      <c r="J178" s="25">
        <f t="shared" si="115"/>
        <v>0</v>
      </c>
      <c r="K178" s="27"/>
      <c r="L178" s="139" t="e">
        <f>J178/K539</f>
        <v>#DIV/0!</v>
      </c>
      <c r="N178" s="266">
        <f>O178*J178</f>
        <v>0</v>
      </c>
      <c r="O178" s="267">
        <v>0</v>
      </c>
      <c r="P178" s="268">
        <f>Q178*J178</f>
        <v>0</v>
      </c>
      <c r="Q178" s="269">
        <v>0</v>
      </c>
      <c r="R178" s="270">
        <f>S178*J178</f>
        <v>0</v>
      </c>
      <c r="S178" s="271">
        <v>0</v>
      </c>
      <c r="T178" s="272">
        <f>U178*J178</f>
        <v>0</v>
      </c>
      <c r="U178" s="273">
        <v>0</v>
      </c>
      <c r="V178" s="274">
        <f>W178*J178</f>
        <v>0</v>
      </c>
      <c r="W178" s="275">
        <v>0</v>
      </c>
      <c r="X178" s="276">
        <f>Y178*J178</f>
        <v>0</v>
      </c>
      <c r="Y178" s="297">
        <v>0</v>
      </c>
      <c r="Z178" s="248">
        <f t="shared" si="133"/>
        <v>0</v>
      </c>
      <c r="AA178" s="249">
        <f t="shared" si="134"/>
        <v>0</v>
      </c>
    </row>
    <row r="179" spans="5:27" ht="15.75" thickBot="1">
      <c r="E179" s="7"/>
      <c r="F179" s="43"/>
      <c r="G179" s="47"/>
      <c r="H179" s="47"/>
      <c r="I179" s="47"/>
      <c r="J179" s="47"/>
      <c r="K179" s="47"/>
      <c r="L179" s="10"/>
      <c r="M179" s="14"/>
      <c r="Z179" s="369"/>
    </row>
    <row r="180" spans="5:27" ht="20.65" customHeight="1" thickBot="1">
      <c r="E180" s="84">
        <v>13</v>
      </c>
      <c r="F180" s="83" t="s">
        <v>428</v>
      </c>
      <c r="G180" s="17"/>
      <c r="H180" s="18"/>
      <c r="I180" s="18"/>
      <c r="J180" s="18"/>
      <c r="K180" s="141">
        <f>SUM(J182:J191)</f>
        <v>0</v>
      </c>
      <c r="L180" s="147" t="e">
        <f>SUM(L182:L190)</f>
        <v>#DIV/0!</v>
      </c>
      <c r="M180" s="90">
        <f>K180*20%</f>
        <v>0</v>
      </c>
    </row>
    <row r="181" spans="5:27">
      <c r="E181" s="6"/>
      <c r="F181" s="69"/>
      <c r="K181" s="5"/>
      <c r="L181" s="10"/>
      <c r="M181" s="14"/>
    </row>
    <row r="182" spans="5:27" ht="16.5" thickBot="1">
      <c r="E182" s="38" t="s">
        <v>29</v>
      </c>
      <c r="F182" s="80" t="s">
        <v>345</v>
      </c>
      <c r="G182" s="24"/>
      <c r="H182" s="12"/>
      <c r="I182" s="23"/>
      <c r="J182" s="35"/>
      <c r="K182" s="27"/>
      <c r="L182" s="145"/>
      <c r="M182" s="14"/>
    </row>
    <row r="183" spans="5:27" s="14" customFormat="1" ht="30.75" thickBot="1">
      <c r="E183" s="38" t="s">
        <v>163</v>
      </c>
      <c r="F183" s="11" t="s">
        <v>156</v>
      </c>
      <c r="G183" s="24">
        <v>97</v>
      </c>
      <c r="H183" s="12" t="s">
        <v>43</v>
      </c>
      <c r="I183" s="23">
        <v>0</v>
      </c>
      <c r="J183" s="25">
        <f t="shared" ref="J183" si="135">I183*G183</f>
        <v>0</v>
      </c>
      <c r="K183" s="27"/>
      <c r="L183" s="139" t="e">
        <f>J183/K539</f>
        <v>#DIV/0!</v>
      </c>
      <c r="N183" s="278">
        <f>O183*J183</f>
        <v>0</v>
      </c>
      <c r="O183" s="279">
        <v>0</v>
      </c>
      <c r="P183" s="280">
        <f>Q183*J183</f>
        <v>0</v>
      </c>
      <c r="Q183" s="281">
        <v>0</v>
      </c>
      <c r="R183" s="282">
        <f>S183*J183</f>
        <v>0</v>
      </c>
      <c r="S183" s="283">
        <v>0</v>
      </c>
      <c r="T183" s="284">
        <f>U183*J183</f>
        <v>0</v>
      </c>
      <c r="U183" s="285">
        <v>0</v>
      </c>
      <c r="V183" s="286">
        <f>W183*J183</f>
        <v>0</v>
      </c>
      <c r="W183" s="287">
        <v>0</v>
      </c>
      <c r="X183" s="288">
        <f>Y183*J183</f>
        <v>0</v>
      </c>
      <c r="Y183" s="300">
        <v>0</v>
      </c>
      <c r="Z183" s="290">
        <f t="shared" ref="Z183:AA183" si="136">N183+P183+R183+T183+V183+X183</f>
        <v>0</v>
      </c>
      <c r="AA183" s="291">
        <f t="shared" si="136"/>
        <v>0</v>
      </c>
    </row>
    <row r="184" spans="5:27" ht="15.75">
      <c r="E184" s="38"/>
      <c r="F184" s="11"/>
      <c r="G184" s="24"/>
      <c r="H184" s="12"/>
      <c r="I184" s="23"/>
      <c r="J184" s="26"/>
      <c r="K184" s="27"/>
      <c r="L184" s="139"/>
      <c r="M184" s="14"/>
    </row>
    <row r="185" spans="5:27" ht="16.5" thickBot="1">
      <c r="E185" s="38" t="s">
        <v>30</v>
      </c>
      <c r="F185" s="80" t="s">
        <v>312</v>
      </c>
      <c r="G185" s="24"/>
      <c r="H185" s="12"/>
      <c r="I185" s="23"/>
      <c r="J185" s="35"/>
      <c r="K185" s="27"/>
      <c r="L185" s="139"/>
      <c r="M185" s="14"/>
    </row>
    <row r="186" spans="5:27" ht="15.75">
      <c r="E186" s="38" t="s">
        <v>164</v>
      </c>
      <c r="F186" s="11" t="s">
        <v>191</v>
      </c>
      <c r="G186" s="24">
        <f>49*2</f>
        <v>98</v>
      </c>
      <c r="H186" s="12" t="s">
        <v>43</v>
      </c>
      <c r="I186" s="23">
        <v>0</v>
      </c>
      <c r="J186" s="25">
        <f t="shared" ref="J186:J187" si="137">I186*G186</f>
        <v>0</v>
      </c>
      <c r="K186" s="27"/>
      <c r="L186" s="139" t="e">
        <f>J186/K539</f>
        <v>#DIV/0!</v>
      </c>
      <c r="M186" s="14"/>
      <c r="N186" s="252">
        <f>O186*J186</f>
        <v>0</v>
      </c>
      <c r="O186" s="253">
        <v>0</v>
      </c>
      <c r="P186" s="254">
        <f>Q186*J186</f>
        <v>0</v>
      </c>
      <c r="Q186" s="255">
        <v>0</v>
      </c>
      <c r="R186" s="256">
        <f>S186*J186</f>
        <v>0</v>
      </c>
      <c r="S186" s="257">
        <v>0</v>
      </c>
      <c r="T186" s="258">
        <f>U186*J186</f>
        <v>0</v>
      </c>
      <c r="U186" s="259">
        <v>0</v>
      </c>
      <c r="V186" s="260">
        <f>W186*J186</f>
        <v>0</v>
      </c>
      <c r="W186" s="261">
        <v>0</v>
      </c>
      <c r="X186" s="262">
        <f>Y186*J186</f>
        <v>0</v>
      </c>
      <c r="Y186" s="296">
        <v>0</v>
      </c>
      <c r="Z186" s="244">
        <f t="shared" ref="Z186" si="138">N186+P186+R186+T186+V186+X186</f>
        <v>0</v>
      </c>
      <c r="AA186" s="245">
        <f t="shared" ref="AA186" si="139">O186+Q186+S186+U186+W186+Y186</f>
        <v>0</v>
      </c>
    </row>
    <row r="187" spans="5:27" ht="16.5" thickBot="1">
      <c r="E187" s="38" t="s">
        <v>165</v>
      </c>
      <c r="F187" s="11" t="s">
        <v>284</v>
      </c>
      <c r="G187" s="24">
        <v>95</v>
      </c>
      <c r="H187" s="12" t="s">
        <v>43</v>
      </c>
      <c r="I187" s="23">
        <v>0</v>
      </c>
      <c r="J187" s="25">
        <f t="shared" si="137"/>
        <v>0</v>
      </c>
      <c r="K187" s="27"/>
      <c r="L187" s="139" t="e">
        <f>J187/K539</f>
        <v>#DIV/0!</v>
      </c>
      <c r="M187" s="14"/>
      <c r="N187" s="266">
        <f>O187*J187</f>
        <v>0</v>
      </c>
      <c r="O187" s="267">
        <v>0</v>
      </c>
      <c r="P187" s="268">
        <f>Q187*J187</f>
        <v>0</v>
      </c>
      <c r="Q187" s="269">
        <v>0</v>
      </c>
      <c r="R187" s="270">
        <f>S187*J187</f>
        <v>0</v>
      </c>
      <c r="S187" s="271">
        <v>0</v>
      </c>
      <c r="T187" s="272">
        <f>U187*J187</f>
        <v>0</v>
      </c>
      <c r="U187" s="273">
        <v>0</v>
      </c>
      <c r="V187" s="274">
        <f>W187*J187</f>
        <v>0</v>
      </c>
      <c r="W187" s="275">
        <v>0</v>
      </c>
      <c r="X187" s="276">
        <f>Y187*J187</f>
        <v>0</v>
      </c>
      <c r="Y187" s="297">
        <v>0</v>
      </c>
      <c r="Z187" s="248">
        <f t="shared" ref="Z187" si="140">N187+P187+R187+T187+V187+X187</f>
        <v>0</v>
      </c>
      <c r="AA187" s="249">
        <f t="shared" ref="AA187" si="141">O187+Q187+S187+U187+W187+Y187</f>
        <v>0</v>
      </c>
    </row>
    <row r="188" spans="5:27" ht="15.75">
      <c r="E188" s="38"/>
      <c r="F188" s="11"/>
      <c r="G188" s="24"/>
      <c r="H188" s="12"/>
      <c r="I188" s="23"/>
      <c r="J188" s="26"/>
      <c r="K188" s="27"/>
      <c r="L188" s="139"/>
      <c r="M188" s="14"/>
    </row>
    <row r="189" spans="5:27" ht="16.5" thickBot="1">
      <c r="E189" s="38" t="s">
        <v>31</v>
      </c>
      <c r="F189" s="80" t="s">
        <v>344</v>
      </c>
      <c r="G189" s="24"/>
      <c r="H189" s="12"/>
      <c r="I189" s="23"/>
      <c r="J189" s="35"/>
      <c r="K189" s="27"/>
      <c r="L189" s="139"/>
      <c r="M189" s="14"/>
    </row>
    <row r="190" spans="5:27" ht="30.75" thickBot="1">
      <c r="E190" s="38" t="s">
        <v>166</v>
      </c>
      <c r="F190" s="11" t="s">
        <v>501</v>
      </c>
      <c r="G190" s="24">
        <v>340</v>
      </c>
      <c r="H190" s="12" t="s">
        <v>43</v>
      </c>
      <c r="I190" s="23">
        <v>0</v>
      </c>
      <c r="J190" s="25">
        <f>I190*G190</f>
        <v>0</v>
      </c>
      <c r="K190" s="27"/>
      <c r="L190" s="139" t="e">
        <f>J190/K539</f>
        <v>#DIV/0!</v>
      </c>
      <c r="M190" s="14"/>
      <c r="N190" s="278">
        <f>O190*J190</f>
        <v>0</v>
      </c>
      <c r="O190" s="279">
        <v>0</v>
      </c>
      <c r="P190" s="280">
        <f>Q190*J190</f>
        <v>0</v>
      </c>
      <c r="Q190" s="281">
        <v>0</v>
      </c>
      <c r="R190" s="282">
        <f>S190*J190</f>
        <v>0</v>
      </c>
      <c r="S190" s="283">
        <v>0</v>
      </c>
      <c r="T190" s="284">
        <f>U190*J190</f>
        <v>0</v>
      </c>
      <c r="U190" s="285">
        <v>0</v>
      </c>
      <c r="V190" s="286">
        <f>W190*J190</f>
        <v>0</v>
      </c>
      <c r="W190" s="287">
        <v>0</v>
      </c>
      <c r="X190" s="288">
        <f>Y190*J190</f>
        <v>0</v>
      </c>
      <c r="Y190" s="300">
        <v>0</v>
      </c>
      <c r="Z190" s="290">
        <f t="shared" ref="Z190" si="142">N190+P190+R190+T190+V190+X190</f>
        <v>0</v>
      </c>
      <c r="AA190" s="291">
        <f t="shared" ref="AA190" si="143">O190+Q190+S190+U190+W190+Y190</f>
        <v>0</v>
      </c>
    </row>
    <row r="191" spans="5:27" ht="16.5" thickBot="1">
      <c r="E191" s="38"/>
      <c r="F191" s="11"/>
      <c r="G191" s="24"/>
      <c r="H191" s="12"/>
      <c r="I191" s="23"/>
      <c r="J191" s="25"/>
      <c r="K191" s="27"/>
      <c r="L191" s="139"/>
      <c r="M191" s="14"/>
    </row>
    <row r="192" spans="5:27" ht="21" customHeight="1" thickBot="1">
      <c r="E192" s="84">
        <v>14</v>
      </c>
      <c r="F192" s="83" t="s">
        <v>183</v>
      </c>
      <c r="G192" s="17"/>
      <c r="H192" s="18"/>
      <c r="I192" s="18"/>
      <c r="J192" s="18"/>
      <c r="K192" s="141">
        <f>SUM(J194:J205)</f>
        <v>0</v>
      </c>
      <c r="L192" s="147" t="e">
        <f>SUM(L194:L205)</f>
        <v>#DIV/0!</v>
      </c>
      <c r="M192" s="90">
        <f>K192*20%</f>
        <v>0</v>
      </c>
    </row>
    <row r="193" spans="4:27" ht="15" customHeight="1" thickBot="1">
      <c r="E193" s="6"/>
      <c r="F193" s="69"/>
      <c r="K193" s="5"/>
      <c r="L193" s="10"/>
      <c r="M193" s="14"/>
    </row>
    <row r="194" spans="4:27" ht="15.75">
      <c r="E194" s="38" t="s">
        <v>32</v>
      </c>
      <c r="F194" s="11" t="s">
        <v>336</v>
      </c>
      <c r="G194" s="24">
        <v>2</v>
      </c>
      <c r="H194" s="12" t="s">
        <v>47</v>
      </c>
      <c r="I194" s="23">
        <v>0</v>
      </c>
      <c r="J194" s="25">
        <f t="shared" ref="J194:J205" si="144">G194*I194</f>
        <v>0</v>
      </c>
      <c r="K194" s="27"/>
      <c r="L194" s="139" t="e">
        <f>J194/K539</f>
        <v>#DIV/0!</v>
      </c>
      <c r="M194" s="14"/>
      <c r="N194" s="252">
        <f t="shared" ref="N194:N205" si="145">O194*J194</f>
        <v>0</v>
      </c>
      <c r="O194" s="253">
        <v>0</v>
      </c>
      <c r="P194" s="254">
        <f t="shared" ref="P194:P205" si="146">Q194*J194</f>
        <v>0</v>
      </c>
      <c r="Q194" s="255">
        <v>0</v>
      </c>
      <c r="R194" s="256">
        <f t="shared" ref="R194:R205" si="147">S194*J194</f>
        <v>0</v>
      </c>
      <c r="S194" s="257">
        <v>0</v>
      </c>
      <c r="T194" s="258">
        <f t="shared" ref="T194:T205" si="148">U194*J194</f>
        <v>0</v>
      </c>
      <c r="U194" s="259">
        <v>0</v>
      </c>
      <c r="V194" s="260">
        <f t="shared" ref="V194:V205" si="149">W194*J194</f>
        <v>0</v>
      </c>
      <c r="W194" s="261">
        <v>0</v>
      </c>
      <c r="X194" s="262">
        <f t="shared" ref="X194:X205" si="150">Y194*J194</f>
        <v>0</v>
      </c>
      <c r="Y194" s="296">
        <v>0</v>
      </c>
      <c r="Z194" s="244">
        <f t="shared" ref="Z194" si="151">N194+P194+R194+T194+V194+X194</f>
        <v>0</v>
      </c>
      <c r="AA194" s="245">
        <f t="shared" ref="AA194" si="152">O194+Q194+S194+U194+W194+Y194</f>
        <v>0</v>
      </c>
    </row>
    <row r="195" spans="4:27" ht="15.75">
      <c r="E195" s="38" t="s">
        <v>33</v>
      </c>
      <c r="F195" s="11" t="s">
        <v>337</v>
      </c>
      <c r="G195" s="24">
        <v>1</v>
      </c>
      <c r="H195" s="12" t="s">
        <v>47</v>
      </c>
      <c r="I195" s="23">
        <v>0</v>
      </c>
      <c r="J195" s="25">
        <f t="shared" si="144"/>
        <v>0</v>
      </c>
      <c r="K195" s="27"/>
      <c r="L195" s="139" t="e">
        <f>J195/K539</f>
        <v>#DIV/0!</v>
      </c>
      <c r="M195" s="14"/>
      <c r="N195" s="264">
        <f t="shared" si="145"/>
        <v>0</v>
      </c>
      <c r="O195" s="231">
        <v>0</v>
      </c>
      <c r="P195" s="232">
        <f t="shared" si="146"/>
        <v>0</v>
      </c>
      <c r="Q195" s="233">
        <v>0</v>
      </c>
      <c r="R195" s="234">
        <f t="shared" si="147"/>
        <v>0</v>
      </c>
      <c r="S195" s="235">
        <v>0</v>
      </c>
      <c r="T195" s="236">
        <f t="shared" si="148"/>
        <v>0</v>
      </c>
      <c r="U195" s="237">
        <v>0</v>
      </c>
      <c r="V195" s="238">
        <f t="shared" si="149"/>
        <v>0</v>
      </c>
      <c r="W195" s="239">
        <v>0</v>
      </c>
      <c r="X195" s="240">
        <f t="shared" si="150"/>
        <v>0</v>
      </c>
      <c r="Y195" s="243">
        <v>0</v>
      </c>
      <c r="Z195" s="246">
        <f t="shared" ref="Z195:Z205" si="153">N195+P195+R195+T195+V195+X195</f>
        <v>0</v>
      </c>
      <c r="AA195" s="247">
        <f t="shared" ref="AA195:AA205" si="154">O195+Q195+S195+U195+W195+Y195</f>
        <v>0</v>
      </c>
    </row>
    <row r="196" spans="4:27" ht="15.75">
      <c r="E196" s="38" t="s">
        <v>34</v>
      </c>
      <c r="F196" s="11" t="s">
        <v>338</v>
      </c>
      <c r="G196" s="24">
        <v>1</v>
      </c>
      <c r="H196" s="12" t="s">
        <v>47</v>
      </c>
      <c r="I196" s="23">
        <v>0</v>
      </c>
      <c r="J196" s="25">
        <f t="shared" si="144"/>
        <v>0</v>
      </c>
      <c r="K196" s="27"/>
      <c r="L196" s="139" t="e">
        <f>J196/K539</f>
        <v>#DIV/0!</v>
      </c>
      <c r="M196" s="14"/>
      <c r="N196" s="264">
        <f t="shared" si="145"/>
        <v>0</v>
      </c>
      <c r="O196" s="231">
        <v>0</v>
      </c>
      <c r="P196" s="232">
        <f t="shared" si="146"/>
        <v>0</v>
      </c>
      <c r="Q196" s="233">
        <v>0</v>
      </c>
      <c r="R196" s="234">
        <f t="shared" si="147"/>
        <v>0</v>
      </c>
      <c r="S196" s="235">
        <v>0</v>
      </c>
      <c r="T196" s="236">
        <f t="shared" si="148"/>
        <v>0</v>
      </c>
      <c r="U196" s="237">
        <v>0</v>
      </c>
      <c r="V196" s="238">
        <f t="shared" si="149"/>
        <v>0</v>
      </c>
      <c r="W196" s="239">
        <v>0</v>
      </c>
      <c r="X196" s="240">
        <f t="shared" si="150"/>
        <v>0</v>
      </c>
      <c r="Y196" s="243">
        <v>0</v>
      </c>
      <c r="Z196" s="246">
        <f t="shared" si="153"/>
        <v>0</v>
      </c>
      <c r="AA196" s="247">
        <f t="shared" si="154"/>
        <v>0</v>
      </c>
    </row>
    <row r="197" spans="4:27" ht="16.5" customHeight="1">
      <c r="E197" s="38" t="s">
        <v>106</v>
      </c>
      <c r="F197" s="11" t="s">
        <v>339</v>
      </c>
      <c r="G197" s="24">
        <v>1</v>
      </c>
      <c r="H197" s="12" t="s">
        <v>47</v>
      </c>
      <c r="I197" s="23">
        <v>0</v>
      </c>
      <c r="J197" s="25">
        <f t="shared" si="144"/>
        <v>0</v>
      </c>
      <c r="K197" s="27"/>
      <c r="L197" s="139" t="e">
        <f>J197/K539</f>
        <v>#DIV/0!</v>
      </c>
      <c r="M197" s="14"/>
      <c r="N197" s="264">
        <f t="shared" si="145"/>
        <v>0</v>
      </c>
      <c r="O197" s="231">
        <v>0</v>
      </c>
      <c r="P197" s="232">
        <f t="shared" si="146"/>
        <v>0</v>
      </c>
      <c r="Q197" s="233">
        <v>0</v>
      </c>
      <c r="R197" s="234">
        <f t="shared" si="147"/>
        <v>0</v>
      </c>
      <c r="S197" s="235">
        <v>0</v>
      </c>
      <c r="T197" s="236">
        <f t="shared" si="148"/>
        <v>0</v>
      </c>
      <c r="U197" s="237">
        <v>0</v>
      </c>
      <c r="V197" s="238">
        <f t="shared" si="149"/>
        <v>0</v>
      </c>
      <c r="W197" s="239">
        <v>0</v>
      </c>
      <c r="X197" s="240">
        <f t="shared" si="150"/>
        <v>0</v>
      </c>
      <c r="Y197" s="243">
        <v>0</v>
      </c>
      <c r="Z197" s="246">
        <f t="shared" si="153"/>
        <v>0</v>
      </c>
      <c r="AA197" s="247">
        <f t="shared" si="154"/>
        <v>0</v>
      </c>
    </row>
    <row r="198" spans="4:27" ht="15.75">
      <c r="E198" s="38" t="s">
        <v>107</v>
      </c>
      <c r="F198" s="11" t="s">
        <v>340</v>
      </c>
      <c r="G198" s="24">
        <v>1</v>
      </c>
      <c r="H198" s="12" t="s">
        <v>47</v>
      </c>
      <c r="I198" s="23">
        <v>0</v>
      </c>
      <c r="J198" s="25">
        <f t="shared" si="144"/>
        <v>0</v>
      </c>
      <c r="K198" s="27"/>
      <c r="L198" s="139" t="e">
        <f>J198/K539</f>
        <v>#DIV/0!</v>
      </c>
      <c r="M198" s="14"/>
      <c r="N198" s="264">
        <f t="shared" si="145"/>
        <v>0</v>
      </c>
      <c r="O198" s="231">
        <v>0</v>
      </c>
      <c r="P198" s="232">
        <f t="shared" si="146"/>
        <v>0</v>
      </c>
      <c r="Q198" s="233">
        <v>0</v>
      </c>
      <c r="R198" s="234">
        <f t="shared" si="147"/>
        <v>0</v>
      </c>
      <c r="S198" s="235">
        <v>0</v>
      </c>
      <c r="T198" s="236">
        <f t="shared" si="148"/>
        <v>0</v>
      </c>
      <c r="U198" s="237">
        <v>0</v>
      </c>
      <c r="V198" s="238">
        <f t="shared" si="149"/>
        <v>0</v>
      </c>
      <c r="W198" s="239">
        <v>0</v>
      </c>
      <c r="X198" s="240">
        <f t="shared" si="150"/>
        <v>0</v>
      </c>
      <c r="Y198" s="243">
        <v>0</v>
      </c>
      <c r="Z198" s="246">
        <f t="shared" si="153"/>
        <v>0</v>
      </c>
      <c r="AA198" s="247">
        <f t="shared" si="154"/>
        <v>0</v>
      </c>
    </row>
    <row r="199" spans="4:27" ht="15.75">
      <c r="E199" s="38" t="s">
        <v>108</v>
      </c>
      <c r="F199" s="11" t="s">
        <v>341</v>
      </c>
      <c r="G199" s="24">
        <v>1</v>
      </c>
      <c r="H199" s="12" t="s">
        <v>47</v>
      </c>
      <c r="I199" s="23">
        <v>0</v>
      </c>
      <c r="J199" s="25">
        <f t="shared" si="144"/>
        <v>0</v>
      </c>
      <c r="K199" s="27"/>
      <c r="L199" s="139" t="e">
        <f>J199/K539</f>
        <v>#DIV/0!</v>
      </c>
      <c r="M199" s="14"/>
      <c r="N199" s="264">
        <f t="shared" si="145"/>
        <v>0</v>
      </c>
      <c r="O199" s="231">
        <v>0</v>
      </c>
      <c r="P199" s="232">
        <f t="shared" si="146"/>
        <v>0</v>
      </c>
      <c r="Q199" s="233">
        <v>0</v>
      </c>
      <c r="R199" s="234">
        <f t="shared" si="147"/>
        <v>0</v>
      </c>
      <c r="S199" s="235">
        <v>0</v>
      </c>
      <c r="T199" s="236">
        <f t="shared" si="148"/>
        <v>0</v>
      </c>
      <c r="U199" s="237">
        <v>0</v>
      </c>
      <c r="V199" s="238">
        <f t="shared" si="149"/>
        <v>0</v>
      </c>
      <c r="W199" s="239">
        <v>0</v>
      </c>
      <c r="X199" s="240">
        <f t="shared" si="150"/>
        <v>0</v>
      </c>
      <c r="Y199" s="243">
        <v>0</v>
      </c>
      <c r="Z199" s="246">
        <f t="shared" si="153"/>
        <v>0</v>
      </c>
      <c r="AA199" s="247">
        <f t="shared" si="154"/>
        <v>0</v>
      </c>
    </row>
    <row r="200" spans="4:27" ht="15.75">
      <c r="E200" s="38" t="s">
        <v>109</v>
      </c>
      <c r="F200" s="11" t="s">
        <v>342</v>
      </c>
      <c r="G200" s="24">
        <v>1</v>
      </c>
      <c r="H200" s="12" t="s">
        <v>47</v>
      </c>
      <c r="I200" s="23">
        <v>0</v>
      </c>
      <c r="J200" s="25">
        <f t="shared" si="144"/>
        <v>0</v>
      </c>
      <c r="K200" s="27"/>
      <c r="L200" s="139" t="e">
        <f>J200/K539</f>
        <v>#DIV/0!</v>
      </c>
      <c r="M200" s="14"/>
      <c r="N200" s="264">
        <f t="shared" si="145"/>
        <v>0</v>
      </c>
      <c r="O200" s="231">
        <v>0</v>
      </c>
      <c r="P200" s="232">
        <f t="shared" si="146"/>
        <v>0</v>
      </c>
      <c r="Q200" s="233">
        <v>0</v>
      </c>
      <c r="R200" s="234">
        <f t="shared" si="147"/>
        <v>0</v>
      </c>
      <c r="S200" s="235">
        <v>0</v>
      </c>
      <c r="T200" s="236">
        <f t="shared" si="148"/>
        <v>0</v>
      </c>
      <c r="U200" s="237">
        <v>0</v>
      </c>
      <c r="V200" s="238">
        <f t="shared" si="149"/>
        <v>0</v>
      </c>
      <c r="W200" s="239">
        <v>0</v>
      </c>
      <c r="X200" s="240">
        <f t="shared" si="150"/>
        <v>0</v>
      </c>
      <c r="Y200" s="243">
        <v>0</v>
      </c>
      <c r="Z200" s="246">
        <f t="shared" si="153"/>
        <v>0</v>
      </c>
      <c r="AA200" s="247">
        <f t="shared" si="154"/>
        <v>0</v>
      </c>
    </row>
    <row r="201" spans="4:27" s="174" customFormat="1" ht="15.75">
      <c r="D201" s="170"/>
      <c r="E201" s="171" t="s">
        <v>545</v>
      </c>
      <c r="F201" s="168" t="s">
        <v>652</v>
      </c>
      <c r="G201" s="165">
        <v>0</v>
      </c>
      <c r="H201" s="165" t="s">
        <v>47</v>
      </c>
      <c r="I201" s="167">
        <v>0</v>
      </c>
      <c r="J201" s="442">
        <f t="shared" si="144"/>
        <v>0</v>
      </c>
      <c r="K201" s="173"/>
      <c r="L201" s="314" t="e">
        <f>J201/K539</f>
        <v>#DIV/0!</v>
      </c>
      <c r="M201" s="170"/>
      <c r="N201" s="301">
        <f t="shared" si="145"/>
        <v>0</v>
      </c>
      <c r="O201" s="302">
        <v>0</v>
      </c>
      <c r="P201" s="303">
        <f t="shared" si="146"/>
        <v>0</v>
      </c>
      <c r="Q201" s="302">
        <v>0</v>
      </c>
      <c r="R201" s="303">
        <f t="shared" si="147"/>
        <v>0</v>
      </c>
      <c r="S201" s="302">
        <v>0</v>
      </c>
      <c r="T201" s="303">
        <f t="shared" si="148"/>
        <v>0</v>
      </c>
      <c r="U201" s="302">
        <v>0</v>
      </c>
      <c r="V201" s="303">
        <f t="shared" si="149"/>
        <v>0</v>
      </c>
      <c r="W201" s="302">
        <v>0</v>
      </c>
      <c r="X201" s="303">
        <f t="shared" si="150"/>
        <v>0</v>
      </c>
      <c r="Y201" s="304">
        <v>0</v>
      </c>
      <c r="Z201" s="305">
        <f t="shared" si="153"/>
        <v>0</v>
      </c>
      <c r="AA201" s="306">
        <f t="shared" si="154"/>
        <v>0</v>
      </c>
    </row>
    <row r="202" spans="4:27" s="174" customFormat="1" ht="15.75">
      <c r="D202" s="170"/>
      <c r="E202" s="171" t="s">
        <v>546</v>
      </c>
      <c r="F202" s="168" t="s">
        <v>653</v>
      </c>
      <c r="G202" s="165">
        <v>0</v>
      </c>
      <c r="H202" s="165" t="s">
        <v>47</v>
      </c>
      <c r="I202" s="167">
        <v>0</v>
      </c>
      <c r="J202" s="442">
        <f t="shared" si="144"/>
        <v>0</v>
      </c>
      <c r="K202" s="173"/>
      <c r="L202" s="314" t="e">
        <f>J202/K539</f>
        <v>#DIV/0!</v>
      </c>
      <c r="M202" s="170"/>
      <c r="N202" s="301">
        <f t="shared" si="145"/>
        <v>0</v>
      </c>
      <c r="O202" s="302">
        <v>0</v>
      </c>
      <c r="P202" s="303">
        <f t="shared" si="146"/>
        <v>0</v>
      </c>
      <c r="Q202" s="302">
        <v>0</v>
      </c>
      <c r="R202" s="303">
        <f t="shared" si="147"/>
        <v>0</v>
      </c>
      <c r="S202" s="302">
        <v>0</v>
      </c>
      <c r="T202" s="303">
        <f t="shared" si="148"/>
        <v>0</v>
      </c>
      <c r="U202" s="302">
        <v>0</v>
      </c>
      <c r="V202" s="303">
        <f t="shared" si="149"/>
        <v>0</v>
      </c>
      <c r="W202" s="302">
        <v>0</v>
      </c>
      <c r="X202" s="303">
        <f t="shared" si="150"/>
        <v>0</v>
      </c>
      <c r="Y202" s="304">
        <v>0</v>
      </c>
      <c r="Z202" s="305">
        <f t="shared" si="153"/>
        <v>0</v>
      </c>
      <c r="AA202" s="306">
        <f t="shared" si="154"/>
        <v>0</v>
      </c>
    </row>
    <row r="203" spans="4:27" ht="15.75">
      <c r="E203" s="38" t="s">
        <v>547</v>
      </c>
      <c r="F203" s="11" t="s">
        <v>429</v>
      </c>
      <c r="G203" s="24">
        <v>1</v>
      </c>
      <c r="H203" s="12" t="s">
        <v>47</v>
      </c>
      <c r="I203" s="23">
        <v>0</v>
      </c>
      <c r="J203" s="25">
        <f t="shared" si="144"/>
        <v>0</v>
      </c>
      <c r="K203" s="27"/>
      <c r="L203" s="139" t="e">
        <f>J203/K539</f>
        <v>#DIV/0!</v>
      </c>
      <c r="M203" s="14"/>
      <c r="N203" s="264">
        <f t="shared" si="145"/>
        <v>0</v>
      </c>
      <c r="O203" s="231">
        <v>0</v>
      </c>
      <c r="P203" s="232">
        <f t="shared" si="146"/>
        <v>0</v>
      </c>
      <c r="Q203" s="233">
        <v>0</v>
      </c>
      <c r="R203" s="234">
        <f t="shared" si="147"/>
        <v>0</v>
      </c>
      <c r="S203" s="235">
        <v>0</v>
      </c>
      <c r="T203" s="236">
        <f t="shared" si="148"/>
        <v>0</v>
      </c>
      <c r="U203" s="237">
        <v>0</v>
      </c>
      <c r="V203" s="238">
        <f t="shared" si="149"/>
        <v>0</v>
      </c>
      <c r="W203" s="239">
        <v>0</v>
      </c>
      <c r="X203" s="240">
        <f t="shared" si="150"/>
        <v>0</v>
      </c>
      <c r="Y203" s="243">
        <v>0</v>
      </c>
      <c r="Z203" s="246">
        <f t="shared" si="153"/>
        <v>0</v>
      </c>
      <c r="AA203" s="247">
        <f t="shared" si="154"/>
        <v>0</v>
      </c>
    </row>
    <row r="204" spans="4:27" s="174" customFormat="1" ht="30">
      <c r="D204" s="170"/>
      <c r="E204" s="171" t="s">
        <v>548</v>
      </c>
      <c r="F204" s="168" t="s">
        <v>654</v>
      </c>
      <c r="G204" s="165">
        <v>0</v>
      </c>
      <c r="H204" s="165" t="s">
        <v>47</v>
      </c>
      <c r="I204" s="167">
        <v>0</v>
      </c>
      <c r="J204" s="442">
        <f t="shared" si="144"/>
        <v>0</v>
      </c>
      <c r="K204" s="173"/>
      <c r="L204" s="180" t="e">
        <f>J204/K539</f>
        <v>#DIV/0!</v>
      </c>
      <c r="M204" s="170"/>
      <c r="N204" s="301">
        <f t="shared" si="145"/>
        <v>0</v>
      </c>
      <c r="O204" s="302">
        <v>0</v>
      </c>
      <c r="P204" s="303">
        <f t="shared" si="146"/>
        <v>0</v>
      </c>
      <c r="Q204" s="302">
        <v>0</v>
      </c>
      <c r="R204" s="303">
        <f t="shared" si="147"/>
        <v>0</v>
      </c>
      <c r="S204" s="302">
        <v>0</v>
      </c>
      <c r="T204" s="303">
        <f t="shared" si="148"/>
        <v>0</v>
      </c>
      <c r="U204" s="302">
        <v>0</v>
      </c>
      <c r="V204" s="303">
        <f t="shared" si="149"/>
        <v>0</v>
      </c>
      <c r="W204" s="302">
        <v>0</v>
      </c>
      <c r="X204" s="303">
        <f t="shared" si="150"/>
        <v>0</v>
      </c>
      <c r="Y204" s="304">
        <v>0</v>
      </c>
      <c r="Z204" s="305">
        <f t="shared" si="153"/>
        <v>0</v>
      </c>
      <c r="AA204" s="306">
        <f t="shared" si="154"/>
        <v>0</v>
      </c>
    </row>
    <row r="205" spans="4:27" s="174" customFormat="1" ht="30.75" thickBot="1">
      <c r="D205" s="170"/>
      <c r="E205" s="171" t="s">
        <v>549</v>
      </c>
      <c r="F205" s="168" t="s">
        <v>655</v>
      </c>
      <c r="G205" s="165">
        <v>0</v>
      </c>
      <c r="H205" s="165" t="s">
        <v>47</v>
      </c>
      <c r="I205" s="167">
        <v>0</v>
      </c>
      <c r="J205" s="442">
        <f t="shared" si="144"/>
        <v>0</v>
      </c>
      <c r="K205" s="173"/>
      <c r="L205" s="180" t="e">
        <f>J205/K539</f>
        <v>#DIV/0!</v>
      </c>
      <c r="M205" s="170"/>
      <c r="N205" s="307">
        <f t="shared" si="145"/>
        <v>0</v>
      </c>
      <c r="O205" s="308">
        <v>0</v>
      </c>
      <c r="P205" s="309">
        <f t="shared" si="146"/>
        <v>0</v>
      </c>
      <c r="Q205" s="308">
        <v>0</v>
      </c>
      <c r="R205" s="309">
        <f t="shared" si="147"/>
        <v>0</v>
      </c>
      <c r="S205" s="308">
        <v>0</v>
      </c>
      <c r="T205" s="309">
        <f t="shared" si="148"/>
        <v>0</v>
      </c>
      <c r="U205" s="308">
        <v>0</v>
      </c>
      <c r="V205" s="309">
        <f t="shared" si="149"/>
        <v>0</v>
      </c>
      <c r="W205" s="308">
        <v>0</v>
      </c>
      <c r="X205" s="309">
        <f t="shared" si="150"/>
        <v>0</v>
      </c>
      <c r="Y205" s="310">
        <v>0</v>
      </c>
      <c r="Z205" s="311">
        <f t="shared" si="153"/>
        <v>0</v>
      </c>
      <c r="AA205" s="312">
        <f t="shared" si="154"/>
        <v>0</v>
      </c>
    </row>
    <row r="206" spans="4:27" ht="16.5" thickBot="1">
      <c r="E206" s="38"/>
      <c r="F206" s="15"/>
      <c r="G206" s="24"/>
      <c r="H206" s="12"/>
      <c r="I206" s="23"/>
      <c r="J206" s="26"/>
      <c r="K206" s="27"/>
      <c r="L206" s="146"/>
      <c r="M206" s="14"/>
      <c r="Z206" s="369"/>
    </row>
    <row r="207" spans="4:27" s="5" customFormat="1" ht="21" customHeight="1" thickBot="1">
      <c r="E207" s="84">
        <v>15</v>
      </c>
      <c r="F207" s="83" t="s">
        <v>87</v>
      </c>
      <c r="G207" s="17"/>
      <c r="H207" s="18"/>
      <c r="I207" s="18"/>
      <c r="J207" s="18"/>
      <c r="K207" s="141">
        <f>SUM(J209:J234)</f>
        <v>0</v>
      </c>
      <c r="L207" s="147" t="e">
        <f>SUM(L209:L234)</f>
        <v>#DIV/0!</v>
      </c>
      <c r="M207" s="90">
        <f>K207*20%</f>
        <v>0</v>
      </c>
    </row>
    <row r="208" spans="4:27" ht="15" customHeight="1">
      <c r="E208" s="123"/>
      <c r="F208" s="124"/>
      <c r="G208" s="125"/>
      <c r="H208" s="126"/>
      <c r="I208" s="127"/>
      <c r="J208" s="128"/>
      <c r="K208" s="129"/>
      <c r="L208" s="146"/>
      <c r="M208" s="14"/>
    </row>
    <row r="209" spans="5:27" ht="15" customHeight="1" thickBot="1">
      <c r="E209" s="38" t="s">
        <v>35</v>
      </c>
      <c r="F209" s="80" t="s">
        <v>167</v>
      </c>
      <c r="G209" s="19"/>
      <c r="H209" s="12"/>
      <c r="I209" s="13"/>
      <c r="J209" s="35"/>
      <c r="K209" s="27"/>
      <c r="L209" s="145"/>
      <c r="M209" s="14"/>
    </row>
    <row r="210" spans="5:27" ht="15.75">
      <c r="E210" s="38" t="s">
        <v>474</v>
      </c>
      <c r="F210" s="11" t="s">
        <v>295</v>
      </c>
      <c r="G210" s="24">
        <v>1</v>
      </c>
      <c r="H210" s="12" t="s">
        <v>47</v>
      </c>
      <c r="I210" s="23">
        <v>0</v>
      </c>
      <c r="J210" s="25">
        <f t="shared" ref="J210:J227" si="155">I210*G210</f>
        <v>0</v>
      </c>
      <c r="K210" s="27"/>
      <c r="L210" s="139" t="e">
        <f>J210/K539</f>
        <v>#DIV/0!</v>
      </c>
      <c r="M210" s="14"/>
      <c r="N210" s="252">
        <f t="shared" ref="N210:N227" si="156">O210*J210</f>
        <v>0</v>
      </c>
      <c r="O210" s="253">
        <v>0</v>
      </c>
      <c r="P210" s="254">
        <f t="shared" ref="P210:P227" si="157">Q210*J210</f>
        <v>0</v>
      </c>
      <c r="Q210" s="255">
        <v>0</v>
      </c>
      <c r="R210" s="256">
        <f t="shared" ref="R210:R227" si="158">S210*J210</f>
        <v>0</v>
      </c>
      <c r="S210" s="257">
        <v>0</v>
      </c>
      <c r="T210" s="258">
        <f t="shared" ref="T210:T227" si="159">U210*J210</f>
        <v>0</v>
      </c>
      <c r="U210" s="259">
        <v>0</v>
      </c>
      <c r="V210" s="260">
        <f t="shared" ref="V210:V227" si="160">W210*J210</f>
        <v>0</v>
      </c>
      <c r="W210" s="261">
        <v>0</v>
      </c>
      <c r="X210" s="262">
        <f t="shared" ref="X210:X227" si="161">Y210*J210</f>
        <v>0</v>
      </c>
      <c r="Y210" s="296">
        <v>0</v>
      </c>
      <c r="Z210" s="244">
        <f t="shared" ref="Z210:Z216" si="162">N210+P210+R210+T210+V210+X210</f>
        <v>0</v>
      </c>
      <c r="AA210" s="245">
        <f t="shared" ref="AA210:AA216" si="163">O210+Q210+S210+U210+W210+Y210</f>
        <v>0</v>
      </c>
    </row>
    <row r="211" spans="5:27" ht="30">
      <c r="E211" s="38" t="s">
        <v>475</v>
      </c>
      <c r="F211" s="11" t="s">
        <v>763</v>
      </c>
      <c r="G211" s="24">
        <v>4</v>
      </c>
      <c r="H211" s="12" t="s">
        <v>47</v>
      </c>
      <c r="I211" s="23">
        <v>0</v>
      </c>
      <c r="J211" s="25">
        <f t="shared" si="155"/>
        <v>0</v>
      </c>
      <c r="K211" s="27"/>
      <c r="L211" s="139" t="e">
        <f>J211/K539</f>
        <v>#DIV/0!</v>
      </c>
      <c r="M211" s="14"/>
      <c r="N211" s="264">
        <f t="shared" si="156"/>
        <v>0</v>
      </c>
      <c r="O211" s="231">
        <v>0</v>
      </c>
      <c r="P211" s="232">
        <f t="shared" si="157"/>
        <v>0</v>
      </c>
      <c r="Q211" s="233">
        <v>0</v>
      </c>
      <c r="R211" s="234">
        <f t="shared" si="158"/>
        <v>0</v>
      </c>
      <c r="S211" s="235">
        <v>0</v>
      </c>
      <c r="T211" s="236">
        <f t="shared" si="159"/>
        <v>0</v>
      </c>
      <c r="U211" s="237">
        <v>0</v>
      </c>
      <c r="V211" s="238">
        <f t="shared" si="160"/>
        <v>0</v>
      </c>
      <c r="W211" s="239">
        <v>0</v>
      </c>
      <c r="X211" s="240">
        <f t="shared" si="161"/>
        <v>0</v>
      </c>
      <c r="Y211" s="243">
        <v>0</v>
      </c>
      <c r="Z211" s="246">
        <f t="shared" si="162"/>
        <v>0</v>
      </c>
      <c r="AA211" s="247">
        <f t="shared" si="163"/>
        <v>0</v>
      </c>
    </row>
    <row r="212" spans="5:27" ht="15.75">
      <c r="E212" s="38" t="s">
        <v>476</v>
      </c>
      <c r="F212" s="11" t="s">
        <v>296</v>
      </c>
      <c r="G212" s="24">
        <v>1</v>
      </c>
      <c r="H212" s="12" t="s">
        <v>47</v>
      </c>
      <c r="I212" s="23">
        <v>0</v>
      </c>
      <c r="J212" s="25">
        <f t="shared" si="155"/>
        <v>0</v>
      </c>
      <c r="K212" s="27"/>
      <c r="L212" s="139" t="e">
        <f>J212/K539</f>
        <v>#DIV/0!</v>
      </c>
      <c r="M212" s="14"/>
      <c r="N212" s="264">
        <f t="shared" si="156"/>
        <v>0</v>
      </c>
      <c r="O212" s="231">
        <v>0</v>
      </c>
      <c r="P212" s="232">
        <f t="shared" si="157"/>
        <v>0</v>
      </c>
      <c r="Q212" s="233">
        <v>0</v>
      </c>
      <c r="R212" s="234">
        <f t="shared" si="158"/>
        <v>0</v>
      </c>
      <c r="S212" s="235">
        <v>0</v>
      </c>
      <c r="T212" s="236">
        <f t="shared" si="159"/>
        <v>0</v>
      </c>
      <c r="U212" s="237">
        <v>0</v>
      </c>
      <c r="V212" s="238">
        <f t="shared" si="160"/>
        <v>0</v>
      </c>
      <c r="W212" s="239">
        <v>0</v>
      </c>
      <c r="X212" s="240">
        <f t="shared" si="161"/>
        <v>0</v>
      </c>
      <c r="Y212" s="243">
        <v>0</v>
      </c>
      <c r="Z212" s="246">
        <f t="shared" si="162"/>
        <v>0</v>
      </c>
      <c r="AA212" s="247">
        <f t="shared" si="163"/>
        <v>0</v>
      </c>
    </row>
    <row r="213" spans="5:27" ht="15.75">
      <c r="E213" s="38" t="s">
        <v>477</v>
      </c>
      <c r="F213" s="11" t="s">
        <v>297</v>
      </c>
      <c r="G213" s="24">
        <v>1</v>
      </c>
      <c r="H213" s="12" t="s">
        <v>47</v>
      </c>
      <c r="I213" s="23">
        <v>0</v>
      </c>
      <c r="J213" s="25">
        <f t="shared" si="155"/>
        <v>0</v>
      </c>
      <c r="K213" s="27"/>
      <c r="L213" s="139" t="e">
        <f>J213/K539</f>
        <v>#DIV/0!</v>
      </c>
      <c r="M213" s="14"/>
      <c r="N213" s="264">
        <f t="shared" si="156"/>
        <v>0</v>
      </c>
      <c r="O213" s="231">
        <v>0</v>
      </c>
      <c r="P213" s="232">
        <f t="shared" si="157"/>
        <v>0</v>
      </c>
      <c r="Q213" s="233">
        <v>0</v>
      </c>
      <c r="R213" s="234">
        <f t="shared" si="158"/>
        <v>0</v>
      </c>
      <c r="S213" s="235">
        <v>0</v>
      </c>
      <c r="T213" s="236">
        <f t="shared" si="159"/>
        <v>0</v>
      </c>
      <c r="U213" s="237">
        <v>0</v>
      </c>
      <c r="V213" s="238">
        <f t="shared" si="160"/>
        <v>0</v>
      </c>
      <c r="W213" s="239">
        <v>0</v>
      </c>
      <c r="X213" s="240">
        <f t="shared" si="161"/>
        <v>0</v>
      </c>
      <c r="Y213" s="243">
        <v>0</v>
      </c>
      <c r="Z213" s="246">
        <f t="shared" si="162"/>
        <v>0</v>
      </c>
      <c r="AA213" s="247">
        <f t="shared" si="163"/>
        <v>0</v>
      </c>
    </row>
    <row r="214" spans="5:27" ht="15.75">
      <c r="E214" s="38" t="s">
        <v>478</v>
      </c>
      <c r="F214" s="11" t="s">
        <v>298</v>
      </c>
      <c r="G214" s="24">
        <v>1</v>
      </c>
      <c r="H214" s="12" t="s">
        <v>47</v>
      </c>
      <c r="I214" s="23">
        <v>0</v>
      </c>
      <c r="J214" s="25">
        <f t="shared" si="155"/>
        <v>0</v>
      </c>
      <c r="K214" s="27"/>
      <c r="L214" s="139" t="e">
        <f>J214/K539</f>
        <v>#DIV/0!</v>
      </c>
      <c r="M214" s="14"/>
      <c r="N214" s="264">
        <f t="shared" si="156"/>
        <v>0</v>
      </c>
      <c r="O214" s="231">
        <v>0</v>
      </c>
      <c r="P214" s="232">
        <f t="shared" si="157"/>
        <v>0</v>
      </c>
      <c r="Q214" s="233">
        <v>0</v>
      </c>
      <c r="R214" s="234">
        <f t="shared" si="158"/>
        <v>0</v>
      </c>
      <c r="S214" s="235">
        <v>0</v>
      </c>
      <c r="T214" s="236">
        <f t="shared" si="159"/>
        <v>0</v>
      </c>
      <c r="U214" s="237">
        <v>0</v>
      </c>
      <c r="V214" s="238">
        <f t="shared" si="160"/>
        <v>0</v>
      </c>
      <c r="W214" s="239">
        <v>0</v>
      </c>
      <c r="X214" s="240">
        <f t="shared" si="161"/>
        <v>0</v>
      </c>
      <c r="Y214" s="243">
        <v>0</v>
      </c>
      <c r="Z214" s="246">
        <f t="shared" si="162"/>
        <v>0</v>
      </c>
      <c r="AA214" s="247">
        <f t="shared" si="163"/>
        <v>0</v>
      </c>
    </row>
    <row r="215" spans="5:27" ht="15.75">
      <c r="E215" s="38" t="s">
        <v>479</v>
      </c>
      <c r="F215" s="11" t="s">
        <v>299</v>
      </c>
      <c r="G215" s="24">
        <v>1</v>
      </c>
      <c r="H215" s="12" t="s">
        <v>47</v>
      </c>
      <c r="I215" s="23">
        <v>0</v>
      </c>
      <c r="J215" s="25">
        <f t="shared" si="155"/>
        <v>0</v>
      </c>
      <c r="K215" s="27"/>
      <c r="L215" s="139" t="e">
        <f>J215/K539</f>
        <v>#DIV/0!</v>
      </c>
      <c r="M215" s="14"/>
      <c r="N215" s="264">
        <f t="shared" si="156"/>
        <v>0</v>
      </c>
      <c r="O215" s="231">
        <v>0</v>
      </c>
      <c r="P215" s="232">
        <f t="shared" si="157"/>
        <v>0</v>
      </c>
      <c r="Q215" s="233">
        <v>0</v>
      </c>
      <c r="R215" s="234">
        <f t="shared" si="158"/>
        <v>0</v>
      </c>
      <c r="S215" s="235">
        <v>0</v>
      </c>
      <c r="T215" s="236">
        <f t="shared" si="159"/>
        <v>0</v>
      </c>
      <c r="U215" s="237">
        <v>0</v>
      </c>
      <c r="V215" s="238">
        <f t="shared" si="160"/>
        <v>0</v>
      </c>
      <c r="W215" s="239">
        <v>0</v>
      </c>
      <c r="X215" s="240">
        <f t="shared" si="161"/>
        <v>0</v>
      </c>
      <c r="Y215" s="243">
        <v>0</v>
      </c>
      <c r="Z215" s="246">
        <f t="shared" si="162"/>
        <v>0</v>
      </c>
      <c r="AA215" s="247">
        <f t="shared" si="163"/>
        <v>0</v>
      </c>
    </row>
    <row r="216" spans="5:27" ht="15.75">
      <c r="E216" s="38" t="s">
        <v>530</v>
      </c>
      <c r="F216" s="11" t="s">
        <v>300</v>
      </c>
      <c r="G216" s="24">
        <v>1</v>
      </c>
      <c r="H216" s="12" t="s">
        <v>47</v>
      </c>
      <c r="I216" s="23">
        <v>0</v>
      </c>
      <c r="J216" s="25">
        <f t="shared" si="155"/>
        <v>0</v>
      </c>
      <c r="K216" s="27"/>
      <c r="L216" s="139" t="e">
        <f>J216/K539</f>
        <v>#DIV/0!</v>
      </c>
      <c r="M216" s="14"/>
      <c r="N216" s="264">
        <f t="shared" si="156"/>
        <v>0</v>
      </c>
      <c r="O216" s="231">
        <v>0</v>
      </c>
      <c r="P216" s="232">
        <f t="shared" si="157"/>
        <v>0</v>
      </c>
      <c r="Q216" s="233">
        <v>0</v>
      </c>
      <c r="R216" s="234">
        <f t="shared" si="158"/>
        <v>0</v>
      </c>
      <c r="S216" s="235">
        <v>0</v>
      </c>
      <c r="T216" s="236">
        <f t="shared" si="159"/>
        <v>0</v>
      </c>
      <c r="U216" s="237">
        <v>0</v>
      </c>
      <c r="V216" s="238">
        <f t="shared" si="160"/>
        <v>0</v>
      </c>
      <c r="W216" s="239">
        <v>0</v>
      </c>
      <c r="X216" s="240">
        <f t="shared" si="161"/>
        <v>0</v>
      </c>
      <c r="Y216" s="243">
        <v>0</v>
      </c>
      <c r="Z216" s="246">
        <f t="shared" si="162"/>
        <v>0</v>
      </c>
      <c r="AA216" s="247">
        <f t="shared" si="163"/>
        <v>0</v>
      </c>
    </row>
    <row r="217" spans="5:27" ht="15.75">
      <c r="E217" s="38" t="s">
        <v>531</v>
      </c>
      <c r="F217" s="11" t="s">
        <v>301</v>
      </c>
      <c r="G217" s="24">
        <v>2</v>
      </c>
      <c r="H217" s="12" t="s">
        <v>47</v>
      </c>
      <c r="I217" s="23">
        <v>0</v>
      </c>
      <c r="J217" s="25">
        <f t="shared" si="155"/>
        <v>0</v>
      </c>
      <c r="K217" s="27"/>
      <c r="L217" s="139" t="e">
        <f>J217/K539</f>
        <v>#DIV/0!</v>
      </c>
      <c r="M217" s="14"/>
      <c r="N217" s="264">
        <f t="shared" si="156"/>
        <v>0</v>
      </c>
      <c r="O217" s="231">
        <v>0</v>
      </c>
      <c r="P217" s="232">
        <f t="shared" si="157"/>
        <v>0</v>
      </c>
      <c r="Q217" s="233">
        <v>0</v>
      </c>
      <c r="R217" s="234">
        <f t="shared" si="158"/>
        <v>0</v>
      </c>
      <c r="S217" s="235">
        <v>0</v>
      </c>
      <c r="T217" s="236">
        <f t="shared" si="159"/>
        <v>0</v>
      </c>
      <c r="U217" s="237">
        <v>0</v>
      </c>
      <c r="V217" s="238">
        <f t="shared" si="160"/>
        <v>0</v>
      </c>
      <c r="W217" s="239">
        <v>0</v>
      </c>
      <c r="X217" s="240">
        <f t="shared" si="161"/>
        <v>0</v>
      </c>
      <c r="Y217" s="243">
        <v>0</v>
      </c>
      <c r="Z217" s="246">
        <f t="shared" ref="Z217:Z227" si="164">N217+P217+R217+T217+V217+X217</f>
        <v>0</v>
      </c>
      <c r="AA217" s="247">
        <f t="shared" ref="AA217:AA227" si="165">O217+Q217+S217+U217+W217+Y217</f>
        <v>0</v>
      </c>
    </row>
    <row r="218" spans="5:27" ht="15.75">
      <c r="E218" s="38" t="s">
        <v>532</v>
      </c>
      <c r="F218" s="11" t="s">
        <v>302</v>
      </c>
      <c r="G218" s="24">
        <v>1</v>
      </c>
      <c r="H218" s="12" t="s">
        <v>47</v>
      </c>
      <c r="I218" s="23">
        <v>0</v>
      </c>
      <c r="J218" s="25">
        <f t="shared" si="155"/>
        <v>0</v>
      </c>
      <c r="K218" s="27"/>
      <c r="L218" s="139" t="e">
        <f>J218/K539</f>
        <v>#DIV/0!</v>
      </c>
      <c r="M218" s="14"/>
      <c r="N218" s="264">
        <f t="shared" si="156"/>
        <v>0</v>
      </c>
      <c r="O218" s="231">
        <v>0</v>
      </c>
      <c r="P218" s="232">
        <f t="shared" si="157"/>
        <v>0</v>
      </c>
      <c r="Q218" s="233">
        <v>0</v>
      </c>
      <c r="R218" s="234">
        <f t="shared" si="158"/>
        <v>0</v>
      </c>
      <c r="S218" s="235">
        <v>0</v>
      </c>
      <c r="T218" s="236">
        <f t="shared" si="159"/>
        <v>0</v>
      </c>
      <c r="U218" s="237">
        <v>0</v>
      </c>
      <c r="V218" s="238">
        <f t="shared" si="160"/>
        <v>0</v>
      </c>
      <c r="W218" s="239">
        <v>0</v>
      </c>
      <c r="X218" s="240">
        <f t="shared" si="161"/>
        <v>0</v>
      </c>
      <c r="Y218" s="243">
        <v>0</v>
      </c>
      <c r="Z218" s="246">
        <f t="shared" si="164"/>
        <v>0</v>
      </c>
      <c r="AA218" s="247">
        <f t="shared" si="165"/>
        <v>0</v>
      </c>
    </row>
    <row r="219" spans="5:27" ht="15.75">
      <c r="E219" s="38" t="s">
        <v>533</v>
      </c>
      <c r="F219" s="11" t="s">
        <v>303</v>
      </c>
      <c r="G219" s="24">
        <v>1</v>
      </c>
      <c r="H219" s="12" t="s">
        <v>47</v>
      </c>
      <c r="I219" s="23">
        <v>0</v>
      </c>
      <c r="J219" s="25">
        <f t="shared" si="155"/>
        <v>0</v>
      </c>
      <c r="K219" s="27"/>
      <c r="L219" s="139" t="e">
        <f>J219/K539</f>
        <v>#DIV/0!</v>
      </c>
      <c r="M219" s="14"/>
      <c r="N219" s="264">
        <f t="shared" si="156"/>
        <v>0</v>
      </c>
      <c r="O219" s="231">
        <v>0</v>
      </c>
      <c r="P219" s="232">
        <f t="shared" si="157"/>
        <v>0</v>
      </c>
      <c r="Q219" s="233">
        <v>0</v>
      </c>
      <c r="R219" s="234">
        <f t="shared" si="158"/>
        <v>0</v>
      </c>
      <c r="S219" s="235">
        <v>0</v>
      </c>
      <c r="T219" s="236">
        <f t="shared" si="159"/>
        <v>0</v>
      </c>
      <c r="U219" s="237">
        <v>0</v>
      </c>
      <c r="V219" s="238">
        <f t="shared" si="160"/>
        <v>0</v>
      </c>
      <c r="W219" s="239">
        <v>0</v>
      </c>
      <c r="X219" s="240">
        <f t="shared" si="161"/>
        <v>0</v>
      </c>
      <c r="Y219" s="243">
        <v>0</v>
      </c>
      <c r="Z219" s="246">
        <f t="shared" si="164"/>
        <v>0</v>
      </c>
      <c r="AA219" s="247">
        <f t="shared" si="165"/>
        <v>0</v>
      </c>
    </row>
    <row r="220" spans="5:27" ht="15.75">
      <c r="E220" s="38" t="s">
        <v>534</v>
      </c>
      <c r="F220" s="11" t="s">
        <v>304</v>
      </c>
      <c r="G220" s="24">
        <v>1</v>
      </c>
      <c r="H220" s="12" t="s">
        <v>47</v>
      </c>
      <c r="I220" s="23">
        <v>0</v>
      </c>
      <c r="J220" s="25">
        <f t="shared" si="155"/>
        <v>0</v>
      </c>
      <c r="K220" s="27"/>
      <c r="L220" s="139" t="e">
        <f>J220/K539</f>
        <v>#DIV/0!</v>
      </c>
      <c r="M220" s="14"/>
      <c r="N220" s="264">
        <f t="shared" si="156"/>
        <v>0</v>
      </c>
      <c r="O220" s="231">
        <v>0</v>
      </c>
      <c r="P220" s="232">
        <f t="shared" si="157"/>
        <v>0</v>
      </c>
      <c r="Q220" s="233">
        <v>0</v>
      </c>
      <c r="R220" s="234">
        <f t="shared" si="158"/>
        <v>0</v>
      </c>
      <c r="S220" s="235">
        <v>0</v>
      </c>
      <c r="T220" s="236">
        <f t="shared" si="159"/>
        <v>0</v>
      </c>
      <c r="U220" s="237">
        <v>0</v>
      </c>
      <c r="V220" s="238">
        <f t="shared" si="160"/>
        <v>0</v>
      </c>
      <c r="W220" s="239">
        <v>0</v>
      </c>
      <c r="X220" s="240">
        <f t="shared" si="161"/>
        <v>0</v>
      </c>
      <c r="Y220" s="243">
        <v>0</v>
      </c>
      <c r="Z220" s="246">
        <f t="shared" si="164"/>
        <v>0</v>
      </c>
      <c r="AA220" s="247">
        <f t="shared" si="165"/>
        <v>0</v>
      </c>
    </row>
    <row r="221" spans="5:27" ht="15.75">
      <c r="E221" s="38" t="s">
        <v>535</v>
      </c>
      <c r="F221" s="11" t="s">
        <v>305</v>
      </c>
      <c r="G221" s="24">
        <v>1</v>
      </c>
      <c r="H221" s="12" t="s">
        <v>47</v>
      </c>
      <c r="I221" s="23">
        <v>0</v>
      </c>
      <c r="J221" s="25">
        <f t="shared" si="155"/>
        <v>0</v>
      </c>
      <c r="K221" s="27"/>
      <c r="L221" s="139" t="e">
        <f>J221/K539</f>
        <v>#DIV/0!</v>
      </c>
      <c r="M221" s="14"/>
      <c r="N221" s="264">
        <f t="shared" si="156"/>
        <v>0</v>
      </c>
      <c r="O221" s="231">
        <v>0</v>
      </c>
      <c r="P221" s="232">
        <f t="shared" si="157"/>
        <v>0</v>
      </c>
      <c r="Q221" s="233">
        <v>0</v>
      </c>
      <c r="R221" s="234">
        <f t="shared" si="158"/>
        <v>0</v>
      </c>
      <c r="S221" s="235">
        <v>0</v>
      </c>
      <c r="T221" s="236">
        <f t="shared" si="159"/>
        <v>0</v>
      </c>
      <c r="U221" s="237">
        <v>0</v>
      </c>
      <c r="V221" s="238">
        <f t="shared" si="160"/>
        <v>0</v>
      </c>
      <c r="W221" s="239">
        <v>0</v>
      </c>
      <c r="X221" s="240">
        <f t="shared" si="161"/>
        <v>0</v>
      </c>
      <c r="Y221" s="243">
        <v>0</v>
      </c>
      <c r="Z221" s="246">
        <f t="shared" si="164"/>
        <v>0</v>
      </c>
      <c r="AA221" s="247">
        <f t="shared" si="165"/>
        <v>0</v>
      </c>
    </row>
    <row r="222" spans="5:27" ht="15.75">
      <c r="E222" s="38" t="s">
        <v>536</v>
      </c>
      <c r="F222" s="11" t="s">
        <v>306</v>
      </c>
      <c r="G222" s="24">
        <v>2</v>
      </c>
      <c r="H222" s="12" t="s">
        <v>47</v>
      </c>
      <c r="I222" s="23">
        <v>0</v>
      </c>
      <c r="J222" s="25">
        <f t="shared" si="155"/>
        <v>0</v>
      </c>
      <c r="K222" s="27"/>
      <c r="L222" s="139" t="e">
        <f>J222/K539</f>
        <v>#DIV/0!</v>
      </c>
      <c r="M222" s="14"/>
      <c r="N222" s="264">
        <f t="shared" si="156"/>
        <v>0</v>
      </c>
      <c r="O222" s="231">
        <v>0</v>
      </c>
      <c r="P222" s="232">
        <f t="shared" si="157"/>
        <v>0</v>
      </c>
      <c r="Q222" s="233">
        <v>0</v>
      </c>
      <c r="R222" s="234">
        <f t="shared" si="158"/>
        <v>0</v>
      </c>
      <c r="S222" s="235">
        <v>0</v>
      </c>
      <c r="T222" s="236">
        <f t="shared" si="159"/>
        <v>0</v>
      </c>
      <c r="U222" s="237">
        <v>0</v>
      </c>
      <c r="V222" s="238">
        <f t="shared" si="160"/>
        <v>0</v>
      </c>
      <c r="W222" s="239">
        <v>0</v>
      </c>
      <c r="X222" s="240">
        <f t="shared" si="161"/>
        <v>0</v>
      </c>
      <c r="Y222" s="243">
        <v>0</v>
      </c>
      <c r="Z222" s="246">
        <f t="shared" si="164"/>
        <v>0</v>
      </c>
      <c r="AA222" s="247">
        <f t="shared" si="165"/>
        <v>0</v>
      </c>
    </row>
    <row r="223" spans="5:27" ht="15.75">
      <c r="E223" s="38" t="s">
        <v>537</v>
      </c>
      <c r="F223" s="11" t="s">
        <v>307</v>
      </c>
      <c r="G223" s="24">
        <v>1</v>
      </c>
      <c r="H223" s="12" t="s">
        <v>47</v>
      </c>
      <c r="I223" s="23">
        <v>0</v>
      </c>
      <c r="J223" s="25">
        <f t="shared" si="155"/>
        <v>0</v>
      </c>
      <c r="K223" s="27"/>
      <c r="L223" s="139" t="e">
        <f>J223/K539</f>
        <v>#DIV/0!</v>
      </c>
      <c r="M223" s="14"/>
      <c r="N223" s="264">
        <f t="shared" si="156"/>
        <v>0</v>
      </c>
      <c r="O223" s="231">
        <v>0</v>
      </c>
      <c r="P223" s="232">
        <f t="shared" si="157"/>
        <v>0</v>
      </c>
      <c r="Q223" s="233">
        <v>0</v>
      </c>
      <c r="R223" s="234">
        <f t="shared" si="158"/>
        <v>0</v>
      </c>
      <c r="S223" s="235">
        <v>0</v>
      </c>
      <c r="T223" s="236">
        <f t="shared" si="159"/>
        <v>0</v>
      </c>
      <c r="U223" s="237">
        <v>0</v>
      </c>
      <c r="V223" s="238">
        <f t="shared" si="160"/>
        <v>0</v>
      </c>
      <c r="W223" s="239">
        <v>0</v>
      </c>
      <c r="X223" s="240">
        <f t="shared" si="161"/>
        <v>0</v>
      </c>
      <c r="Y223" s="243">
        <v>0</v>
      </c>
      <c r="Z223" s="246">
        <f t="shared" si="164"/>
        <v>0</v>
      </c>
      <c r="AA223" s="247">
        <f t="shared" si="165"/>
        <v>0</v>
      </c>
    </row>
    <row r="224" spans="5:27" ht="15.75">
      <c r="E224" s="38" t="s">
        <v>538</v>
      </c>
      <c r="F224" s="11" t="s">
        <v>430</v>
      </c>
      <c r="G224" s="24">
        <v>1</v>
      </c>
      <c r="H224" s="12" t="s">
        <v>47</v>
      </c>
      <c r="I224" s="23">
        <v>0</v>
      </c>
      <c r="J224" s="25">
        <f t="shared" si="155"/>
        <v>0</v>
      </c>
      <c r="K224" s="27"/>
      <c r="L224" s="139" t="e">
        <f>J224/K539</f>
        <v>#DIV/0!</v>
      </c>
      <c r="M224" s="14"/>
      <c r="N224" s="264">
        <f t="shared" si="156"/>
        <v>0</v>
      </c>
      <c r="O224" s="231">
        <v>0</v>
      </c>
      <c r="P224" s="232">
        <f t="shared" si="157"/>
        <v>0</v>
      </c>
      <c r="Q224" s="233">
        <v>0</v>
      </c>
      <c r="R224" s="234">
        <f t="shared" si="158"/>
        <v>0</v>
      </c>
      <c r="S224" s="235">
        <v>0</v>
      </c>
      <c r="T224" s="236">
        <f t="shared" si="159"/>
        <v>0</v>
      </c>
      <c r="U224" s="237">
        <v>0</v>
      </c>
      <c r="V224" s="238">
        <f t="shared" si="160"/>
        <v>0</v>
      </c>
      <c r="W224" s="239">
        <v>0</v>
      </c>
      <c r="X224" s="240">
        <f t="shared" si="161"/>
        <v>0</v>
      </c>
      <c r="Y224" s="243">
        <v>0</v>
      </c>
      <c r="Z224" s="246">
        <f t="shared" si="164"/>
        <v>0</v>
      </c>
      <c r="AA224" s="247">
        <f t="shared" si="165"/>
        <v>0</v>
      </c>
    </row>
    <row r="225" spans="4:27" ht="15.75">
      <c r="E225" s="38" t="s">
        <v>539</v>
      </c>
      <c r="F225" s="11" t="s">
        <v>431</v>
      </c>
      <c r="G225" s="24">
        <v>1</v>
      </c>
      <c r="H225" s="12" t="s">
        <v>47</v>
      </c>
      <c r="I225" s="23">
        <v>0</v>
      </c>
      <c r="J225" s="25">
        <f t="shared" si="155"/>
        <v>0</v>
      </c>
      <c r="K225" s="27"/>
      <c r="L225" s="139" t="e">
        <f>J225/K539</f>
        <v>#DIV/0!</v>
      </c>
      <c r="M225" s="14"/>
      <c r="N225" s="264">
        <f t="shared" si="156"/>
        <v>0</v>
      </c>
      <c r="O225" s="231">
        <v>0</v>
      </c>
      <c r="P225" s="232">
        <f t="shared" si="157"/>
        <v>0</v>
      </c>
      <c r="Q225" s="233">
        <v>0</v>
      </c>
      <c r="R225" s="234">
        <f t="shared" si="158"/>
        <v>0</v>
      </c>
      <c r="S225" s="235">
        <v>0</v>
      </c>
      <c r="T225" s="236">
        <f t="shared" si="159"/>
        <v>0</v>
      </c>
      <c r="U225" s="237">
        <v>0</v>
      </c>
      <c r="V225" s="238">
        <f t="shared" si="160"/>
        <v>0</v>
      </c>
      <c r="W225" s="239">
        <v>0</v>
      </c>
      <c r="X225" s="240">
        <f t="shared" si="161"/>
        <v>0</v>
      </c>
      <c r="Y225" s="243">
        <v>0</v>
      </c>
      <c r="Z225" s="246">
        <f t="shared" si="164"/>
        <v>0</v>
      </c>
      <c r="AA225" s="247">
        <f t="shared" si="165"/>
        <v>0</v>
      </c>
    </row>
    <row r="226" spans="4:27" ht="15.75">
      <c r="E226" s="38" t="s">
        <v>540</v>
      </c>
      <c r="F226" s="11" t="s">
        <v>436</v>
      </c>
      <c r="G226" s="24">
        <v>2</v>
      </c>
      <c r="H226" s="12" t="s">
        <v>47</v>
      </c>
      <c r="I226" s="23">
        <v>0</v>
      </c>
      <c r="J226" s="25">
        <f t="shared" si="155"/>
        <v>0</v>
      </c>
      <c r="K226" s="27"/>
      <c r="L226" s="139" t="e">
        <f>J226/K539</f>
        <v>#DIV/0!</v>
      </c>
      <c r="M226" s="14"/>
      <c r="N226" s="264">
        <f t="shared" si="156"/>
        <v>0</v>
      </c>
      <c r="O226" s="231">
        <v>0</v>
      </c>
      <c r="P226" s="232">
        <f t="shared" si="157"/>
        <v>0</v>
      </c>
      <c r="Q226" s="233">
        <v>0</v>
      </c>
      <c r="R226" s="234">
        <f t="shared" si="158"/>
        <v>0</v>
      </c>
      <c r="S226" s="235">
        <v>0</v>
      </c>
      <c r="T226" s="236">
        <f t="shared" si="159"/>
        <v>0</v>
      </c>
      <c r="U226" s="237">
        <v>0</v>
      </c>
      <c r="V226" s="238">
        <f t="shared" si="160"/>
        <v>0</v>
      </c>
      <c r="W226" s="239">
        <v>0</v>
      </c>
      <c r="X226" s="240">
        <f t="shared" si="161"/>
        <v>0</v>
      </c>
      <c r="Y226" s="243">
        <v>0</v>
      </c>
      <c r="Z226" s="246">
        <f t="shared" si="164"/>
        <v>0</v>
      </c>
      <c r="AA226" s="247">
        <f t="shared" si="165"/>
        <v>0</v>
      </c>
    </row>
    <row r="227" spans="4:27" ht="30.75" thickBot="1">
      <c r="E227" s="38" t="s">
        <v>541</v>
      </c>
      <c r="F227" s="11" t="s">
        <v>308</v>
      </c>
      <c r="G227" s="24">
        <v>1</v>
      </c>
      <c r="H227" s="12" t="s">
        <v>47</v>
      </c>
      <c r="I227" s="23">
        <v>0</v>
      </c>
      <c r="J227" s="25">
        <f t="shared" si="155"/>
        <v>0</v>
      </c>
      <c r="K227" s="27"/>
      <c r="L227" s="139" t="e">
        <f>J227/K539</f>
        <v>#DIV/0!</v>
      </c>
      <c r="M227" s="14"/>
      <c r="N227" s="266">
        <f t="shared" si="156"/>
        <v>0</v>
      </c>
      <c r="O227" s="267">
        <v>0</v>
      </c>
      <c r="P227" s="268">
        <f t="shared" si="157"/>
        <v>0</v>
      </c>
      <c r="Q227" s="269">
        <v>0</v>
      </c>
      <c r="R227" s="270">
        <f t="shared" si="158"/>
        <v>0</v>
      </c>
      <c r="S227" s="271">
        <v>0</v>
      </c>
      <c r="T227" s="272">
        <f t="shared" si="159"/>
        <v>0</v>
      </c>
      <c r="U227" s="273">
        <v>0</v>
      </c>
      <c r="V227" s="274">
        <f t="shared" si="160"/>
        <v>0</v>
      </c>
      <c r="W227" s="275">
        <v>0</v>
      </c>
      <c r="X227" s="276">
        <f t="shared" si="161"/>
        <v>0</v>
      </c>
      <c r="Y227" s="297">
        <v>0</v>
      </c>
      <c r="Z227" s="248">
        <f t="shared" si="164"/>
        <v>0</v>
      </c>
      <c r="AA227" s="249">
        <f t="shared" si="165"/>
        <v>0</v>
      </c>
    </row>
    <row r="228" spans="4:27" ht="15.75">
      <c r="E228" s="38"/>
      <c r="F228" s="11"/>
      <c r="G228" s="24"/>
      <c r="H228" s="12"/>
      <c r="I228" s="23"/>
      <c r="J228" s="26"/>
      <c r="K228" s="27"/>
      <c r="L228" s="146"/>
      <c r="M228" s="14"/>
    </row>
    <row r="229" spans="4:27" ht="15" customHeight="1" thickBot="1">
      <c r="E229" s="38" t="s">
        <v>36</v>
      </c>
      <c r="F229" s="80" t="s">
        <v>175</v>
      </c>
      <c r="G229" s="19"/>
      <c r="H229" s="12"/>
      <c r="I229" s="13"/>
      <c r="J229" s="35"/>
      <c r="K229" s="27"/>
      <c r="L229" s="145"/>
      <c r="M229" s="14"/>
    </row>
    <row r="230" spans="4:27" ht="16.5" thickBot="1">
      <c r="E230" s="38" t="s">
        <v>542</v>
      </c>
      <c r="F230" s="11" t="s">
        <v>313</v>
      </c>
      <c r="G230" s="24">
        <v>1</v>
      </c>
      <c r="H230" s="12" t="s">
        <v>47</v>
      </c>
      <c r="I230" s="23">
        <v>0</v>
      </c>
      <c r="J230" s="25">
        <f t="shared" ref="J230" si="166">I230*G230</f>
        <v>0</v>
      </c>
      <c r="K230" s="27"/>
      <c r="L230" s="139" t="e">
        <f>J230/K539</f>
        <v>#DIV/0!</v>
      </c>
      <c r="M230" s="14"/>
      <c r="N230" s="278">
        <f>O230*J230</f>
        <v>0</v>
      </c>
      <c r="O230" s="279">
        <v>0</v>
      </c>
      <c r="P230" s="280">
        <f>Q230*J230</f>
        <v>0</v>
      </c>
      <c r="Q230" s="281">
        <v>0</v>
      </c>
      <c r="R230" s="282">
        <f>S230*J230</f>
        <v>0</v>
      </c>
      <c r="S230" s="283">
        <v>0</v>
      </c>
      <c r="T230" s="284">
        <f>U230*J230</f>
        <v>0</v>
      </c>
      <c r="U230" s="285">
        <v>0</v>
      </c>
      <c r="V230" s="286">
        <f>W230*J230</f>
        <v>0</v>
      </c>
      <c r="W230" s="287">
        <v>0</v>
      </c>
      <c r="X230" s="288">
        <f>Y230*J230</f>
        <v>0</v>
      </c>
      <c r="Y230" s="298">
        <v>0</v>
      </c>
      <c r="Z230" s="299">
        <f t="shared" ref="Z230" si="167">N230+P230+R230+T230+V230+X230</f>
        <v>0</v>
      </c>
      <c r="AA230" s="291">
        <f t="shared" ref="AA230" si="168">O230+Q230+S230+U230+W230+Y230</f>
        <v>0</v>
      </c>
    </row>
    <row r="231" spans="4:27" ht="15.75">
      <c r="E231" s="38"/>
      <c r="F231" s="11"/>
      <c r="G231" s="24"/>
      <c r="H231" s="12"/>
      <c r="I231" s="23"/>
      <c r="J231" s="23"/>
      <c r="K231" s="23"/>
      <c r="L231" s="23"/>
      <c r="M231" s="14"/>
    </row>
    <row r="232" spans="4:27" ht="15" customHeight="1" thickBot="1">
      <c r="E232" s="38" t="s">
        <v>174</v>
      </c>
      <c r="F232" s="80" t="s">
        <v>176</v>
      </c>
      <c r="G232" s="19"/>
      <c r="H232" s="12"/>
      <c r="I232" s="13"/>
      <c r="J232" s="35"/>
      <c r="K232" s="27"/>
      <c r="L232" s="145"/>
      <c r="M232" s="14"/>
    </row>
    <row r="233" spans="4:27" ht="15.75">
      <c r="E233" s="38" t="s">
        <v>543</v>
      </c>
      <c r="F233" s="11" t="s">
        <v>314</v>
      </c>
      <c r="G233" s="24">
        <v>1</v>
      </c>
      <c r="H233" s="12" t="s">
        <v>47</v>
      </c>
      <c r="I233" s="23">
        <v>0</v>
      </c>
      <c r="J233" s="25">
        <f>I233*G233</f>
        <v>0</v>
      </c>
      <c r="K233" s="27"/>
      <c r="L233" s="139" t="e">
        <f>J233/K539</f>
        <v>#DIV/0!</v>
      </c>
      <c r="M233" s="14"/>
      <c r="N233" s="252">
        <f>O233*J233</f>
        <v>0</v>
      </c>
      <c r="O233" s="253">
        <v>0</v>
      </c>
      <c r="P233" s="254">
        <f>Q233*J233</f>
        <v>0</v>
      </c>
      <c r="Q233" s="255">
        <v>0</v>
      </c>
      <c r="R233" s="256">
        <f>S233*J233</f>
        <v>0</v>
      </c>
      <c r="S233" s="257">
        <v>0</v>
      </c>
      <c r="T233" s="258">
        <f>U233*J233</f>
        <v>0</v>
      </c>
      <c r="U233" s="259">
        <v>0</v>
      </c>
      <c r="V233" s="260">
        <f>W233*J233</f>
        <v>0</v>
      </c>
      <c r="W233" s="261">
        <v>0</v>
      </c>
      <c r="X233" s="262">
        <f>Y233*J233</f>
        <v>0</v>
      </c>
      <c r="Y233" s="292">
        <v>0</v>
      </c>
      <c r="Z233" s="293">
        <f t="shared" ref="Z233" si="169">N233+P233+R233+T233+V233+X233</f>
        <v>0</v>
      </c>
      <c r="AA233" s="245">
        <f t="shared" ref="AA233" si="170">O233+Q233+S233+U233+W233+Y233</f>
        <v>0</v>
      </c>
    </row>
    <row r="234" spans="4:27" ht="16.5" thickBot="1">
      <c r="E234" s="38" t="s">
        <v>544</v>
      </c>
      <c r="F234" s="11" t="s">
        <v>315</v>
      </c>
      <c r="G234" s="24">
        <v>1</v>
      </c>
      <c r="H234" s="12" t="s">
        <v>47</v>
      </c>
      <c r="I234" s="23">
        <v>0</v>
      </c>
      <c r="J234" s="25">
        <f>I234*G234</f>
        <v>0</v>
      </c>
      <c r="K234" s="27"/>
      <c r="L234" s="139" t="e">
        <f>J234/K539</f>
        <v>#DIV/0!</v>
      </c>
      <c r="M234" s="14"/>
      <c r="N234" s="266">
        <f>O234*J234</f>
        <v>0</v>
      </c>
      <c r="O234" s="267">
        <v>0</v>
      </c>
      <c r="P234" s="268">
        <f>Q234*J234</f>
        <v>0</v>
      </c>
      <c r="Q234" s="269">
        <v>0</v>
      </c>
      <c r="R234" s="270">
        <f>S234*J234</f>
        <v>0</v>
      </c>
      <c r="S234" s="271">
        <v>0</v>
      </c>
      <c r="T234" s="272">
        <f>U234*J234</f>
        <v>0</v>
      </c>
      <c r="U234" s="273">
        <v>0</v>
      </c>
      <c r="V234" s="274">
        <f>W234*J234</f>
        <v>0</v>
      </c>
      <c r="W234" s="275">
        <v>0</v>
      </c>
      <c r="X234" s="276">
        <f>Y234*J234</f>
        <v>0</v>
      </c>
      <c r="Y234" s="294">
        <v>0</v>
      </c>
      <c r="Z234" s="295">
        <f t="shared" ref="Z234" si="171">N234+P234+R234+T234+V234+X234</f>
        <v>0</v>
      </c>
      <c r="AA234" s="249">
        <f t="shared" ref="AA234" si="172">O234+Q234+S234+U234+W234+Y234</f>
        <v>0</v>
      </c>
    </row>
    <row r="235" spans="4:27" s="8" customFormat="1" ht="15" customHeight="1" thickBot="1">
      <c r="D235" s="72"/>
      <c r="E235" s="7"/>
      <c r="F235" s="134"/>
      <c r="G235" s="47"/>
      <c r="H235" s="47"/>
      <c r="I235" s="47"/>
      <c r="J235" s="47"/>
      <c r="K235" s="47"/>
      <c r="L235" s="10"/>
      <c r="M235" s="72"/>
    </row>
    <row r="236" spans="4:27" ht="32.25" thickBot="1">
      <c r="E236" s="84">
        <v>16</v>
      </c>
      <c r="F236" s="83" t="s">
        <v>86</v>
      </c>
      <c r="G236" s="17"/>
      <c r="H236" s="18"/>
      <c r="I236" s="18"/>
      <c r="J236" s="18"/>
      <c r="K236" s="141">
        <f>SUM(J238:J249)</f>
        <v>0</v>
      </c>
      <c r="L236" s="147" t="e">
        <f>SUM(L238:L249)</f>
        <v>#DIV/0!</v>
      </c>
      <c r="M236" s="90">
        <f>K236*20%</f>
        <v>0</v>
      </c>
    </row>
    <row r="237" spans="4:27" ht="15" customHeight="1">
      <c r="E237" s="123"/>
      <c r="F237" s="124"/>
      <c r="G237" s="125"/>
      <c r="H237" s="126"/>
      <c r="I237" s="127"/>
      <c r="J237" s="128"/>
      <c r="K237" s="129"/>
      <c r="L237" s="146"/>
      <c r="M237" s="14"/>
    </row>
    <row r="238" spans="4:27" ht="21" thickBot="1">
      <c r="E238" s="38" t="s">
        <v>64</v>
      </c>
      <c r="F238" s="80" t="s">
        <v>159</v>
      </c>
      <c r="G238" s="19"/>
      <c r="H238" s="12"/>
      <c r="I238" s="13"/>
      <c r="J238" s="35"/>
      <c r="K238" s="27"/>
      <c r="L238" s="145"/>
      <c r="M238" s="14"/>
    </row>
    <row r="239" spans="4:27" ht="15.75">
      <c r="E239" s="38" t="s">
        <v>524</v>
      </c>
      <c r="F239" s="11" t="s">
        <v>287</v>
      </c>
      <c r="G239" s="24">
        <v>5</v>
      </c>
      <c r="H239" s="12" t="s">
        <v>47</v>
      </c>
      <c r="I239" s="23">
        <v>0</v>
      </c>
      <c r="J239" s="25">
        <f t="shared" ref="J239:J249" si="173">I239*G239</f>
        <v>0</v>
      </c>
      <c r="K239" s="27"/>
      <c r="L239" s="139" t="e">
        <f>J239/K539</f>
        <v>#DIV/0!</v>
      </c>
      <c r="M239" s="14"/>
      <c r="N239" s="252">
        <f t="shared" ref="N239:N244" si="174">O239*J239</f>
        <v>0</v>
      </c>
      <c r="O239" s="253">
        <v>0</v>
      </c>
      <c r="P239" s="254">
        <f t="shared" ref="P239:P244" si="175">Q239*J239</f>
        <v>0</v>
      </c>
      <c r="Q239" s="255">
        <v>0</v>
      </c>
      <c r="R239" s="256">
        <f t="shared" ref="R239:R244" si="176">S239*J239</f>
        <v>0</v>
      </c>
      <c r="S239" s="257">
        <v>0</v>
      </c>
      <c r="T239" s="258">
        <f t="shared" ref="T239:T244" si="177">U239*J239</f>
        <v>0</v>
      </c>
      <c r="U239" s="259">
        <v>0</v>
      </c>
      <c r="V239" s="260">
        <f t="shared" ref="V239:V244" si="178">W239*J239</f>
        <v>0</v>
      </c>
      <c r="W239" s="261">
        <v>0</v>
      </c>
      <c r="X239" s="262">
        <f t="shared" ref="X239:X244" si="179">Y239*J239</f>
        <v>0</v>
      </c>
      <c r="Y239" s="296">
        <v>0</v>
      </c>
      <c r="Z239" s="244">
        <f t="shared" ref="Z239:Z240" si="180">N239+P239+R239+T239+V239+X239</f>
        <v>0</v>
      </c>
      <c r="AA239" s="245">
        <f t="shared" ref="AA239:AA240" si="181">O239+Q239+S239+U239+W239+Y239</f>
        <v>0</v>
      </c>
    </row>
    <row r="240" spans="4:27" ht="30">
      <c r="E240" s="38" t="s">
        <v>525</v>
      </c>
      <c r="F240" s="11" t="s">
        <v>288</v>
      </c>
      <c r="G240" s="24">
        <v>6</v>
      </c>
      <c r="H240" s="12" t="s">
        <v>47</v>
      </c>
      <c r="I240" s="23">
        <v>0</v>
      </c>
      <c r="J240" s="25">
        <f t="shared" si="173"/>
        <v>0</v>
      </c>
      <c r="K240" s="27"/>
      <c r="L240" s="139" t="e">
        <f>J240/K539</f>
        <v>#DIV/0!</v>
      </c>
      <c r="M240" s="14"/>
      <c r="N240" s="264">
        <f t="shared" si="174"/>
        <v>0</v>
      </c>
      <c r="O240" s="231">
        <v>0</v>
      </c>
      <c r="P240" s="232">
        <f t="shared" si="175"/>
        <v>0</v>
      </c>
      <c r="Q240" s="233">
        <v>0</v>
      </c>
      <c r="R240" s="234">
        <f t="shared" si="176"/>
        <v>0</v>
      </c>
      <c r="S240" s="235">
        <v>0</v>
      </c>
      <c r="T240" s="236">
        <f t="shared" si="177"/>
        <v>0</v>
      </c>
      <c r="U240" s="237">
        <v>0</v>
      </c>
      <c r="V240" s="238">
        <f t="shared" si="178"/>
        <v>0</v>
      </c>
      <c r="W240" s="239">
        <v>0</v>
      </c>
      <c r="X240" s="240">
        <f t="shared" si="179"/>
        <v>0</v>
      </c>
      <c r="Y240" s="243">
        <v>0</v>
      </c>
      <c r="Z240" s="246">
        <f t="shared" si="180"/>
        <v>0</v>
      </c>
      <c r="AA240" s="247">
        <f t="shared" si="181"/>
        <v>0</v>
      </c>
    </row>
    <row r="241" spans="5:27" ht="15.75">
      <c r="E241" s="38" t="s">
        <v>526</v>
      </c>
      <c r="F241" s="11" t="s">
        <v>289</v>
      </c>
      <c r="G241" s="24">
        <v>1</v>
      </c>
      <c r="H241" s="12" t="s">
        <v>47</v>
      </c>
      <c r="I241" s="23">
        <v>0</v>
      </c>
      <c r="J241" s="25">
        <f t="shared" si="173"/>
        <v>0</v>
      </c>
      <c r="K241" s="27"/>
      <c r="L241" s="139" t="e">
        <f>J241/K539</f>
        <v>#DIV/0!</v>
      </c>
      <c r="M241" s="14"/>
      <c r="N241" s="264">
        <f t="shared" si="174"/>
        <v>0</v>
      </c>
      <c r="O241" s="231">
        <v>0</v>
      </c>
      <c r="P241" s="232">
        <f t="shared" si="175"/>
        <v>0</v>
      </c>
      <c r="Q241" s="233">
        <v>0</v>
      </c>
      <c r="R241" s="234">
        <f t="shared" si="176"/>
        <v>0</v>
      </c>
      <c r="S241" s="235">
        <v>0</v>
      </c>
      <c r="T241" s="236">
        <f t="shared" si="177"/>
        <v>0</v>
      </c>
      <c r="U241" s="237">
        <v>0</v>
      </c>
      <c r="V241" s="238">
        <f t="shared" si="178"/>
        <v>0</v>
      </c>
      <c r="W241" s="239">
        <v>0</v>
      </c>
      <c r="X241" s="240">
        <f t="shared" si="179"/>
        <v>0</v>
      </c>
      <c r="Y241" s="243">
        <v>0</v>
      </c>
      <c r="Z241" s="246">
        <f t="shared" ref="Z241:Z244" si="182">N241+P241+R241+T241+V241+X241</f>
        <v>0</v>
      </c>
      <c r="AA241" s="247">
        <f t="shared" ref="AA241:AA244" si="183">O241+Q241+S241+U241+W241+Y241</f>
        <v>0</v>
      </c>
    </row>
    <row r="242" spans="5:27" ht="15.75">
      <c r="E242" s="38" t="s">
        <v>527</v>
      </c>
      <c r="F242" s="11" t="s">
        <v>290</v>
      </c>
      <c r="G242" s="24">
        <v>1</v>
      </c>
      <c r="H242" s="12" t="s">
        <v>47</v>
      </c>
      <c r="I242" s="23">
        <v>0</v>
      </c>
      <c r="J242" s="25">
        <f t="shared" si="173"/>
        <v>0</v>
      </c>
      <c r="K242" s="27"/>
      <c r="L242" s="139" t="e">
        <f>J242/K539</f>
        <v>#DIV/0!</v>
      </c>
      <c r="M242" s="14"/>
      <c r="N242" s="264">
        <f t="shared" si="174"/>
        <v>0</v>
      </c>
      <c r="O242" s="231">
        <v>0</v>
      </c>
      <c r="P242" s="232">
        <f t="shared" si="175"/>
        <v>0</v>
      </c>
      <c r="Q242" s="233">
        <v>0</v>
      </c>
      <c r="R242" s="234">
        <f t="shared" si="176"/>
        <v>0</v>
      </c>
      <c r="S242" s="235">
        <v>0</v>
      </c>
      <c r="T242" s="236">
        <f t="shared" si="177"/>
        <v>0</v>
      </c>
      <c r="U242" s="237">
        <v>0</v>
      </c>
      <c r="V242" s="238">
        <f t="shared" si="178"/>
        <v>0</v>
      </c>
      <c r="W242" s="239">
        <v>0</v>
      </c>
      <c r="X242" s="240">
        <f t="shared" si="179"/>
        <v>0</v>
      </c>
      <c r="Y242" s="243">
        <v>0</v>
      </c>
      <c r="Z242" s="246">
        <f t="shared" si="182"/>
        <v>0</v>
      </c>
      <c r="AA242" s="247">
        <f t="shared" si="183"/>
        <v>0</v>
      </c>
    </row>
    <row r="243" spans="5:27" ht="15.75">
      <c r="E243" s="38" t="s">
        <v>528</v>
      </c>
      <c r="F243" s="11" t="s">
        <v>291</v>
      </c>
      <c r="G243" s="24">
        <v>2</v>
      </c>
      <c r="H243" s="12" t="s">
        <v>47</v>
      </c>
      <c r="I243" s="23">
        <v>0</v>
      </c>
      <c r="J243" s="25">
        <f t="shared" si="173"/>
        <v>0</v>
      </c>
      <c r="K243" s="27"/>
      <c r="L243" s="139" t="e">
        <f>J243/K539</f>
        <v>#DIV/0!</v>
      </c>
      <c r="M243" s="14"/>
      <c r="N243" s="264">
        <f t="shared" si="174"/>
        <v>0</v>
      </c>
      <c r="O243" s="231">
        <v>0</v>
      </c>
      <c r="P243" s="232">
        <f t="shared" si="175"/>
        <v>0</v>
      </c>
      <c r="Q243" s="233">
        <v>0</v>
      </c>
      <c r="R243" s="234">
        <f t="shared" si="176"/>
        <v>0</v>
      </c>
      <c r="S243" s="235">
        <v>0</v>
      </c>
      <c r="T243" s="236">
        <f t="shared" si="177"/>
        <v>0</v>
      </c>
      <c r="U243" s="237">
        <v>0</v>
      </c>
      <c r="V243" s="238">
        <f t="shared" si="178"/>
        <v>0</v>
      </c>
      <c r="W243" s="239">
        <v>0</v>
      </c>
      <c r="X243" s="240">
        <f t="shared" si="179"/>
        <v>0</v>
      </c>
      <c r="Y243" s="243">
        <v>0</v>
      </c>
      <c r="Z243" s="246">
        <f t="shared" si="182"/>
        <v>0</v>
      </c>
      <c r="AA243" s="247">
        <f t="shared" si="183"/>
        <v>0</v>
      </c>
    </row>
    <row r="244" spans="5:27" ht="16.5" thickBot="1">
      <c r="E244" s="38" t="s">
        <v>529</v>
      </c>
      <c r="F244" s="11" t="s">
        <v>292</v>
      </c>
      <c r="G244" s="137">
        <v>1</v>
      </c>
      <c r="H244" s="12" t="s">
        <v>47</v>
      </c>
      <c r="I244" s="23">
        <v>0</v>
      </c>
      <c r="J244" s="25">
        <f t="shared" si="173"/>
        <v>0</v>
      </c>
      <c r="K244" s="27"/>
      <c r="L244" s="139" t="e">
        <f>J244/K539</f>
        <v>#DIV/0!</v>
      </c>
      <c r="M244" s="14"/>
      <c r="N244" s="266">
        <f t="shared" si="174"/>
        <v>0</v>
      </c>
      <c r="O244" s="267">
        <v>0</v>
      </c>
      <c r="P244" s="268">
        <f t="shared" si="175"/>
        <v>0</v>
      </c>
      <c r="Q244" s="269">
        <v>0</v>
      </c>
      <c r="R244" s="270">
        <f t="shared" si="176"/>
        <v>0</v>
      </c>
      <c r="S244" s="271">
        <v>0</v>
      </c>
      <c r="T244" s="272">
        <f t="shared" si="177"/>
        <v>0</v>
      </c>
      <c r="U244" s="273">
        <v>0</v>
      </c>
      <c r="V244" s="274">
        <f t="shared" si="178"/>
        <v>0</v>
      </c>
      <c r="W244" s="275">
        <v>0</v>
      </c>
      <c r="X244" s="276">
        <f t="shared" si="179"/>
        <v>0</v>
      </c>
      <c r="Y244" s="297">
        <v>0</v>
      </c>
      <c r="Z244" s="248">
        <f t="shared" si="182"/>
        <v>0</v>
      </c>
      <c r="AA244" s="249">
        <f t="shared" si="183"/>
        <v>0</v>
      </c>
    </row>
    <row r="245" spans="5:27" ht="15.75">
      <c r="E245" s="38"/>
      <c r="F245" s="15"/>
      <c r="G245" s="24"/>
      <c r="H245" s="12"/>
      <c r="I245" s="23"/>
      <c r="K245" s="5"/>
      <c r="L245" s="139"/>
      <c r="M245" s="14"/>
    </row>
    <row r="246" spans="5:27" ht="16.5" thickBot="1">
      <c r="E246" s="38" t="s">
        <v>65</v>
      </c>
      <c r="F246" s="80" t="s">
        <v>160</v>
      </c>
      <c r="G246" s="24"/>
      <c r="H246" s="12"/>
      <c r="I246" s="23"/>
      <c r="J246" s="35"/>
      <c r="K246" s="27"/>
      <c r="L246" s="139"/>
      <c r="M246" s="14"/>
    </row>
    <row r="247" spans="5:27" ht="15.75">
      <c r="E247" s="38" t="s">
        <v>480</v>
      </c>
      <c r="F247" s="11" t="s">
        <v>293</v>
      </c>
      <c r="G247" s="24">
        <v>1</v>
      </c>
      <c r="H247" s="12" t="s">
        <v>47</v>
      </c>
      <c r="I247" s="23">
        <v>0</v>
      </c>
      <c r="J247" s="25">
        <f t="shared" si="173"/>
        <v>0</v>
      </c>
      <c r="K247" s="27"/>
      <c r="L247" s="139" t="e">
        <f>J247/K539</f>
        <v>#DIV/0!</v>
      </c>
      <c r="M247" s="14"/>
      <c r="N247" s="252">
        <f>O247*J247</f>
        <v>0</v>
      </c>
      <c r="O247" s="253">
        <v>0</v>
      </c>
      <c r="P247" s="254">
        <f>Q247*J247</f>
        <v>0</v>
      </c>
      <c r="Q247" s="255">
        <v>0</v>
      </c>
      <c r="R247" s="256">
        <f>S247*J247</f>
        <v>0</v>
      </c>
      <c r="S247" s="257">
        <v>0</v>
      </c>
      <c r="T247" s="258">
        <f>U247*J247</f>
        <v>0</v>
      </c>
      <c r="U247" s="259">
        <v>0</v>
      </c>
      <c r="V247" s="260">
        <f>W247*J247</f>
        <v>0</v>
      </c>
      <c r="W247" s="261">
        <v>0</v>
      </c>
      <c r="X247" s="262">
        <f>Y247*J247</f>
        <v>0</v>
      </c>
      <c r="Y247" s="296">
        <v>0</v>
      </c>
      <c r="Z247" s="244">
        <f t="shared" ref="Z247:Z248" si="184">N247+P247+R247+T247+V247+X247</f>
        <v>0</v>
      </c>
      <c r="AA247" s="245">
        <f t="shared" ref="AA247:AA248" si="185">O247+Q247+S247+U247+W247+Y247</f>
        <v>0</v>
      </c>
    </row>
    <row r="248" spans="5:27" ht="15.75">
      <c r="E248" s="38" t="s">
        <v>481</v>
      </c>
      <c r="F248" s="11" t="s">
        <v>294</v>
      </c>
      <c r="G248" s="24">
        <v>1</v>
      </c>
      <c r="H248" s="12" t="s">
        <v>47</v>
      </c>
      <c r="I248" s="23">
        <v>0</v>
      </c>
      <c r="J248" s="25">
        <f t="shared" si="173"/>
        <v>0</v>
      </c>
      <c r="K248" s="27"/>
      <c r="L248" s="139" t="e">
        <f>J248/K539</f>
        <v>#DIV/0!</v>
      </c>
      <c r="M248" s="14"/>
      <c r="N248" s="264">
        <f>O248*J248</f>
        <v>0</v>
      </c>
      <c r="O248" s="231">
        <v>0</v>
      </c>
      <c r="P248" s="232">
        <f>Q248*J248</f>
        <v>0</v>
      </c>
      <c r="Q248" s="233">
        <v>0</v>
      </c>
      <c r="R248" s="234">
        <f>S248*J248</f>
        <v>0</v>
      </c>
      <c r="S248" s="235">
        <v>0</v>
      </c>
      <c r="T248" s="236">
        <f>U248*J248</f>
        <v>0</v>
      </c>
      <c r="U248" s="237">
        <v>0</v>
      </c>
      <c r="V248" s="238">
        <f>W248*J248</f>
        <v>0</v>
      </c>
      <c r="W248" s="239">
        <v>0</v>
      </c>
      <c r="X248" s="240">
        <f>Y248*J248</f>
        <v>0</v>
      </c>
      <c r="Y248" s="243">
        <v>0</v>
      </c>
      <c r="Z248" s="246">
        <f t="shared" si="184"/>
        <v>0</v>
      </c>
      <c r="AA248" s="247">
        <f t="shared" si="185"/>
        <v>0</v>
      </c>
    </row>
    <row r="249" spans="5:27" ht="30.75" thickBot="1">
      <c r="E249" s="38" t="s">
        <v>482</v>
      </c>
      <c r="F249" s="11" t="s">
        <v>806</v>
      </c>
      <c r="G249" s="24">
        <v>1</v>
      </c>
      <c r="H249" s="12" t="s">
        <v>47</v>
      </c>
      <c r="I249" s="23">
        <v>0</v>
      </c>
      <c r="J249" s="25">
        <f t="shared" si="173"/>
        <v>0</v>
      </c>
      <c r="K249" s="27"/>
      <c r="L249" s="139" t="e">
        <f>J249/K539</f>
        <v>#DIV/0!</v>
      </c>
      <c r="M249" s="14"/>
      <c r="N249" s="266">
        <f>O249*J249</f>
        <v>0</v>
      </c>
      <c r="O249" s="267">
        <v>0</v>
      </c>
      <c r="P249" s="268">
        <f>Q249*J249</f>
        <v>0</v>
      </c>
      <c r="Q249" s="269">
        <v>0</v>
      </c>
      <c r="R249" s="270">
        <f>S249*J249</f>
        <v>0</v>
      </c>
      <c r="S249" s="271">
        <v>0</v>
      </c>
      <c r="T249" s="272">
        <f>U249*J249</f>
        <v>0</v>
      </c>
      <c r="U249" s="273">
        <v>0</v>
      </c>
      <c r="V249" s="274">
        <f>W249*J249</f>
        <v>0</v>
      </c>
      <c r="W249" s="275">
        <v>0</v>
      </c>
      <c r="X249" s="276">
        <f>Y249*J249</f>
        <v>0</v>
      </c>
      <c r="Y249" s="297">
        <v>0</v>
      </c>
      <c r="Z249" s="248">
        <f t="shared" ref="Z249" si="186">N249+P249+R249+T249+V249+X249</f>
        <v>0</v>
      </c>
      <c r="AA249" s="249">
        <f t="shared" ref="AA249" si="187">O249+Q249+S249+U249+W249+Y249</f>
        <v>0</v>
      </c>
    </row>
    <row r="250" spans="5:27" ht="15" customHeight="1" thickBot="1">
      <c r="E250" s="120"/>
      <c r="F250" s="76"/>
      <c r="G250" s="130"/>
      <c r="H250" s="40"/>
      <c r="I250" s="131"/>
      <c r="J250" s="132"/>
      <c r="K250" s="133"/>
      <c r="L250" s="146"/>
      <c r="M250" s="14"/>
      <c r="Z250" s="369"/>
    </row>
    <row r="251" spans="5:27" ht="32.25" thickBot="1">
      <c r="E251" s="84">
        <v>17</v>
      </c>
      <c r="F251" s="83" t="s">
        <v>158</v>
      </c>
      <c r="G251" s="17"/>
      <c r="H251" s="18"/>
      <c r="I251" s="18"/>
      <c r="J251" s="18"/>
      <c r="K251" s="141">
        <f>SUM(J253:J268)</f>
        <v>0</v>
      </c>
      <c r="L251" s="147" t="e">
        <f>SUM(L253:L268)</f>
        <v>#DIV/0!</v>
      </c>
      <c r="M251" s="90">
        <f>K251*20%</f>
        <v>0</v>
      </c>
    </row>
    <row r="252" spans="5:27" ht="15" customHeight="1">
      <c r="E252" s="6"/>
      <c r="F252" s="69"/>
      <c r="K252" s="5"/>
      <c r="L252" s="10"/>
      <c r="M252" s="14"/>
    </row>
    <row r="253" spans="5:27" ht="15" customHeight="1" thickBot="1">
      <c r="E253" s="38" t="s">
        <v>66</v>
      </c>
      <c r="F253" s="80" t="s">
        <v>159</v>
      </c>
      <c r="G253" s="19"/>
      <c r="H253" s="12"/>
      <c r="I253" s="13"/>
      <c r="J253" s="35"/>
      <c r="K253" s="27"/>
      <c r="L253" s="145"/>
      <c r="M253" s="14"/>
    </row>
    <row r="254" spans="5:27" ht="15.75">
      <c r="E254" s="38" t="s">
        <v>483</v>
      </c>
      <c r="F254" s="11" t="s">
        <v>320</v>
      </c>
      <c r="G254" s="24">
        <v>1</v>
      </c>
      <c r="H254" s="12" t="s">
        <v>47</v>
      </c>
      <c r="I254" s="23">
        <v>0</v>
      </c>
      <c r="J254" s="25">
        <f>I254*G254</f>
        <v>0</v>
      </c>
      <c r="K254" s="27"/>
      <c r="L254" s="139" t="e">
        <f>J254/K539</f>
        <v>#DIV/0!</v>
      </c>
      <c r="M254" s="14"/>
      <c r="N254" s="252">
        <f>O254*J254</f>
        <v>0</v>
      </c>
      <c r="O254" s="253">
        <v>0</v>
      </c>
      <c r="P254" s="254">
        <f>Q254*J254</f>
        <v>0</v>
      </c>
      <c r="Q254" s="255">
        <v>0</v>
      </c>
      <c r="R254" s="256">
        <f>S254*J254</f>
        <v>0</v>
      </c>
      <c r="S254" s="257">
        <v>0</v>
      </c>
      <c r="T254" s="258">
        <f>U254*J254</f>
        <v>0</v>
      </c>
      <c r="U254" s="259">
        <v>0</v>
      </c>
      <c r="V254" s="260">
        <f>W254*J254</f>
        <v>0</v>
      </c>
      <c r="W254" s="261">
        <v>0</v>
      </c>
      <c r="X254" s="262">
        <f>Y254*J254</f>
        <v>0</v>
      </c>
      <c r="Y254" s="296">
        <v>0</v>
      </c>
      <c r="Z254" s="244">
        <f t="shared" ref="Z254:Z256" si="188">N254+P254+R254+T254+V254+X254</f>
        <v>0</v>
      </c>
      <c r="AA254" s="245">
        <f t="shared" ref="AA254:AA256" si="189">O254+Q254+S254+U254+W254+Y254</f>
        <v>0</v>
      </c>
    </row>
    <row r="255" spans="5:27" ht="15.75">
      <c r="E255" s="38" t="s">
        <v>484</v>
      </c>
      <c r="F255" s="11" t="s">
        <v>321</v>
      </c>
      <c r="G255" s="24">
        <v>2</v>
      </c>
      <c r="H255" s="12" t="s">
        <v>47</v>
      </c>
      <c r="I255" s="23">
        <v>0</v>
      </c>
      <c r="J255" s="25">
        <f t="shared" ref="J255:J268" si="190">I255*G255</f>
        <v>0</v>
      </c>
      <c r="K255" s="27"/>
      <c r="L255" s="139" t="e">
        <f>J255/K539</f>
        <v>#DIV/0!</v>
      </c>
      <c r="M255" s="14"/>
      <c r="N255" s="264">
        <f>O255*J255</f>
        <v>0</v>
      </c>
      <c r="O255" s="231">
        <v>0</v>
      </c>
      <c r="P255" s="232">
        <f>Q255*J255</f>
        <v>0</v>
      </c>
      <c r="Q255" s="233">
        <v>0</v>
      </c>
      <c r="R255" s="234">
        <f>S255*J255</f>
        <v>0</v>
      </c>
      <c r="S255" s="235">
        <v>0</v>
      </c>
      <c r="T255" s="236">
        <f>U255*J255</f>
        <v>0</v>
      </c>
      <c r="U255" s="237">
        <v>0</v>
      </c>
      <c r="V255" s="238">
        <f>W255*J255</f>
        <v>0</v>
      </c>
      <c r="W255" s="239">
        <v>0</v>
      </c>
      <c r="X255" s="240">
        <f>Y255*J255</f>
        <v>0</v>
      </c>
      <c r="Y255" s="243">
        <v>0</v>
      </c>
      <c r="Z255" s="246">
        <f t="shared" si="188"/>
        <v>0</v>
      </c>
      <c r="AA255" s="247">
        <f t="shared" si="189"/>
        <v>0</v>
      </c>
    </row>
    <row r="256" spans="5:27" ht="15.75">
      <c r="E256" s="38" t="s">
        <v>485</v>
      </c>
      <c r="F256" s="11" t="s">
        <v>322</v>
      </c>
      <c r="G256" s="24">
        <v>2</v>
      </c>
      <c r="H256" s="12" t="s">
        <v>47</v>
      </c>
      <c r="I256" s="23">
        <v>0</v>
      </c>
      <c r="J256" s="25">
        <f t="shared" si="190"/>
        <v>0</v>
      </c>
      <c r="K256" s="27"/>
      <c r="L256" s="139" t="e">
        <f>J256/K539</f>
        <v>#DIV/0!</v>
      </c>
      <c r="M256" s="14"/>
      <c r="N256" s="264">
        <f>O256*J256</f>
        <v>0</v>
      </c>
      <c r="O256" s="231">
        <v>0</v>
      </c>
      <c r="P256" s="232">
        <f>Q256*J256</f>
        <v>0</v>
      </c>
      <c r="Q256" s="233">
        <v>0</v>
      </c>
      <c r="R256" s="234">
        <f>S256*J256</f>
        <v>0</v>
      </c>
      <c r="S256" s="235">
        <v>0</v>
      </c>
      <c r="T256" s="236">
        <f>U256*J256</f>
        <v>0</v>
      </c>
      <c r="U256" s="237">
        <v>0</v>
      </c>
      <c r="V256" s="238">
        <f>W256*J256</f>
        <v>0</v>
      </c>
      <c r="W256" s="239">
        <v>0</v>
      </c>
      <c r="X256" s="240">
        <f>Y256*J256</f>
        <v>0</v>
      </c>
      <c r="Y256" s="243">
        <v>0</v>
      </c>
      <c r="Z256" s="246">
        <f t="shared" si="188"/>
        <v>0</v>
      </c>
      <c r="AA256" s="247">
        <f t="shared" si="189"/>
        <v>0</v>
      </c>
    </row>
    <row r="257" spans="5:27" ht="15.75">
      <c r="E257" s="38" t="s">
        <v>486</v>
      </c>
      <c r="F257" s="11" t="s">
        <v>323</v>
      </c>
      <c r="G257" s="24">
        <v>3</v>
      </c>
      <c r="H257" s="12" t="s">
        <v>47</v>
      </c>
      <c r="I257" s="23">
        <v>0</v>
      </c>
      <c r="J257" s="25">
        <f t="shared" si="190"/>
        <v>0</v>
      </c>
      <c r="K257" s="27"/>
      <c r="L257" s="139" t="e">
        <f>J257/K539</f>
        <v>#DIV/0!</v>
      </c>
      <c r="M257" s="14"/>
      <c r="N257" s="264">
        <f>O257*J257</f>
        <v>0</v>
      </c>
      <c r="O257" s="231">
        <v>0</v>
      </c>
      <c r="P257" s="232">
        <f>Q257*J257</f>
        <v>0</v>
      </c>
      <c r="Q257" s="233">
        <v>0</v>
      </c>
      <c r="R257" s="234">
        <f>S257*J257</f>
        <v>0</v>
      </c>
      <c r="S257" s="235">
        <v>0</v>
      </c>
      <c r="T257" s="236">
        <f>U257*J257</f>
        <v>0</v>
      </c>
      <c r="U257" s="237">
        <v>0</v>
      </c>
      <c r="V257" s="238">
        <f>W257*J257</f>
        <v>0</v>
      </c>
      <c r="W257" s="239">
        <v>0</v>
      </c>
      <c r="X257" s="240">
        <f>Y257*J257</f>
        <v>0</v>
      </c>
      <c r="Y257" s="243">
        <v>0</v>
      </c>
      <c r="Z257" s="246">
        <f t="shared" ref="Z257:Z258" si="191">N257+P257+R257+T257+V257+X257</f>
        <v>0</v>
      </c>
      <c r="AA257" s="247">
        <f t="shared" ref="AA257:AA258" si="192">O257+Q257+S257+U257+W257+Y257</f>
        <v>0</v>
      </c>
    </row>
    <row r="258" spans="5:27" ht="16.5" thickBot="1">
      <c r="E258" s="38" t="s">
        <v>487</v>
      </c>
      <c r="F258" s="11" t="s">
        <v>324</v>
      </c>
      <c r="G258" s="24">
        <v>1</v>
      </c>
      <c r="H258" s="12" t="s">
        <v>47</v>
      </c>
      <c r="I258" s="23">
        <v>0</v>
      </c>
      <c r="J258" s="25">
        <f t="shared" si="190"/>
        <v>0</v>
      </c>
      <c r="K258" s="27"/>
      <c r="L258" s="139" t="e">
        <f>J258/K539</f>
        <v>#DIV/0!</v>
      </c>
      <c r="M258" s="14"/>
      <c r="N258" s="266">
        <f>O258*J258</f>
        <v>0</v>
      </c>
      <c r="O258" s="267">
        <v>0</v>
      </c>
      <c r="P258" s="268">
        <f>Q258*J258</f>
        <v>0</v>
      </c>
      <c r="Q258" s="269">
        <v>0</v>
      </c>
      <c r="R258" s="270">
        <f>S258*J258</f>
        <v>0</v>
      </c>
      <c r="S258" s="271">
        <v>0</v>
      </c>
      <c r="T258" s="272">
        <f>U258*J258</f>
        <v>0</v>
      </c>
      <c r="U258" s="273">
        <v>0</v>
      </c>
      <c r="V258" s="274">
        <f>W258*J258</f>
        <v>0</v>
      </c>
      <c r="W258" s="275">
        <v>0</v>
      </c>
      <c r="X258" s="276">
        <f>Y258*J258</f>
        <v>0</v>
      </c>
      <c r="Y258" s="297">
        <v>0</v>
      </c>
      <c r="Z258" s="248">
        <f t="shared" si="191"/>
        <v>0</v>
      </c>
      <c r="AA258" s="249">
        <f t="shared" si="192"/>
        <v>0</v>
      </c>
    </row>
    <row r="259" spans="5:27" ht="15.75">
      <c r="E259" s="38"/>
      <c r="F259" s="15"/>
      <c r="G259" s="24"/>
      <c r="H259" s="12"/>
      <c r="I259" s="23"/>
      <c r="K259" s="5"/>
      <c r="L259" s="139"/>
      <c r="M259" s="14"/>
    </row>
    <row r="260" spans="5:27" ht="15" customHeight="1" thickBot="1">
      <c r="E260" s="38" t="s">
        <v>110</v>
      </c>
      <c r="F260" s="80" t="s">
        <v>161</v>
      </c>
      <c r="G260" s="19"/>
      <c r="H260" s="12"/>
      <c r="I260" s="13"/>
      <c r="J260" s="35"/>
      <c r="K260" s="27"/>
      <c r="L260" s="139"/>
      <c r="M260" s="14"/>
    </row>
    <row r="261" spans="5:27" ht="15.75">
      <c r="E261" s="38" t="s">
        <v>488</v>
      </c>
      <c r="F261" s="11" t="s">
        <v>325</v>
      </c>
      <c r="G261" s="24">
        <v>1</v>
      </c>
      <c r="H261" s="12" t="s">
        <v>47</v>
      </c>
      <c r="I261" s="23">
        <v>0</v>
      </c>
      <c r="J261" s="25">
        <f t="shared" si="190"/>
        <v>0</v>
      </c>
      <c r="K261" s="27"/>
      <c r="L261" s="139" t="e">
        <f>J261/K539</f>
        <v>#DIV/0!</v>
      </c>
      <c r="M261" s="14"/>
      <c r="N261" s="252">
        <f>O261*J261</f>
        <v>0</v>
      </c>
      <c r="O261" s="253">
        <v>0</v>
      </c>
      <c r="P261" s="254">
        <f>Q261*J261</f>
        <v>0</v>
      </c>
      <c r="Q261" s="255">
        <v>0</v>
      </c>
      <c r="R261" s="256">
        <f>S261*J261</f>
        <v>0</v>
      </c>
      <c r="S261" s="257">
        <v>0</v>
      </c>
      <c r="T261" s="258">
        <f>U261*J261</f>
        <v>0</v>
      </c>
      <c r="U261" s="259">
        <v>0</v>
      </c>
      <c r="V261" s="260">
        <f>W261*J261</f>
        <v>0</v>
      </c>
      <c r="W261" s="261">
        <v>0</v>
      </c>
      <c r="X261" s="262">
        <f>Y261*J261</f>
        <v>0</v>
      </c>
      <c r="Y261" s="296">
        <v>0</v>
      </c>
      <c r="Z261" s="244">
        <f t="shared" ref="Z261:Z263" si="193">N261+P261+R261+T261+V261+X261</f>
        <v>0</v>
      </c>
      <c r="AA261" s="245">
        <f t="shared" ref="AA261:AA263" si="194">O261+Q261+S261+U261+W261+Y261</f>
        <v>0</v>
      </c>
    </row>
    <row r="262" spans="5:27" ht="15.75">
      <c r="E262" s="38" t="s">
        <v>489</v>
      </c>
      <c r="F262" s="11" t="s">
        <v>326</v>
      </c>
      <c r="G262" s="24">
        <v>1</v>
      </c>
      <c r="H262" s="12" t="s">
        <v>47</v>
      </c>
      <c r="I262" s="23">
        <v>0</v>
      </c>
      <c r="J262" s="25">
        <f t="shared" si="190"/>
        <v>0</v>
      </c>
      <c r="K262" s="27"/>
      <c r="L262" s="139" t="e">
        <f>J262/K539</f>
        <v>#DIV/0!</v>
      </c>
      <c r="M262" s="14"/>
      <c r="N262" s="264">
        <f>O262*J262</f>
        <v>0</v>
      </c>
      <c r="O262" s="231">
        <v>0</v>
      </c>
      <c r="P262" s="232">
        <f>Q262*J262</f>
        <v>0</v>
      </c>
      <c r="Q262" s="233">
        <v>0</v>
      </c>
      <c r="R262" s="234">
        <f>S262*J262</f>
        <v>0</v>
      </c>
      <c r="S262" s="235">
        <v>0</v>
      </c>
      <c r="T262" s="236">
        <f>U262*J262</f>
        <v>0</v>
      </c>
      <c r="U262" s="237">
        <v>0</v>
      </c>
      <c r="V262" s="238">
        <f>W262*J262</f>
        <v>0</v>
      </c>
      <c r="W262" s="239">
        <v>0</v>
      </c>
      <c r="X262" s="240">
        <f>Y262*J262</f>
        <v>0</v>
      </c>
      <c r="Y262" s="243">
        <v>0</v>
      </c>
      <c r="Z262" s="246">
        <f t="shared" si="193"/>
        <v>0</v>
      </c>
      <c r="AA262" s="247">
        <f t="shared" si="194"/>
        <v>0</v>
      </c>
    </row>
    <row r="263" spans="5:27" ht="16.5" thickBot="1">
      <c r="E263" s="38" t="s">
        <v>490</v>
      </c>
      <c r="F263" s="11" t="s">
        <v>327</v>
      </c>
      <c r="G263" s="24">
        <v>2</v>
      </c>
      <c r="H263" s="12" t="s">
        <v>47</v>
      </c>
      <c r="I263" s="23">
        <v>0</v>
      </c>
      <c r="J263" s="25">
        <f t="shared" si="190"/>
        <v>0</v>
      </c>
      <c r="K263" s="27"/>
      <c r="L263" s="139" t="e">
        <f>J263/K539</f>
        <v>#DIV/0!</v>
      </c>
      <c r="M263" s="14"/>
      <c r="N263" s="266">
        <f>O263*J263</f>
        <v>0</v>
      </c>
      <c r="O263" s="267">
        <v>0</v>
      </c>
      <c r="P263" s="268">
        <f>Q263*J263</f>
        <v>0</v>
      </c>
      <c r="Q263" s="269">
        <v>0</v>
      </c>
      <c r="R263" s="270">
        <f>S263*J263</f>
        <v>0</v>
      </c>
      <c r="S263" s="271">
        <v>0</v>
      </c>
      <c r="T263" s="272">
        <f>U263*J263</f>
        <v>0</v>
      </c>
      <c r="U263" s="273">
        <v>0</v>
      </c>
      <c r="V263" s="274">
        <f>W263*J263</f>
        <v>0</v>
      </c>
      <c r="W263" s="275">
        <v>0</v>
      </c>
      <c r="X263" s="276">
        <f>Y263*J263</f>
        <v>0</v>
      </c>
      <c r="Y263" s="297">
        <v>0</v>
      </c>
      <c r="Z263" s="248">
        <f t="shared" si="193"/>
        <v>0</v>
      </c>
      <c r="AA263" s="249">
        <f t="shared" si="194"/>
        <v>0</v>
      </c>
    </row>
    <row r="264" spans="5:27" ht="15.75">
      <c r="E264" s="38"/>
      <c r="F264" s="15"/>
      <c r="G264" s="24"/>
      <c r="H264" s="12"/>
      <c r="I264" s="23"/>
      <c r="K264" s="5"/>
      <c r="L264" s="139"/>
      <c r="M264" s="14"/>
    </row>
    <row r="265" spans="5:27" ht="15" customHeight="1" thickBot="1">
      <c r="E265" s="38" t="s">
        <v>472</v>
      </c>
      <c r="F265" s="80" t="s">
        <v>162</v>
      </c>
      <c r="G265" s="19"/>
      <c r="H265" s="12"/>
      <c r="I265" s="13"/>
      <c r="J265" s="35"/>
      <c r="K265" s="27"/>
      <c r="L265" s="139"/>
      <c r="M265" s="14"/>
    </row>
    <row r="266" spans="5:27" ht="15.75">
      <c r="E266" s="38" t="s">
        <v>491</v>
      </c>
      <c r="F266" s="11" t="s">
        <v>329</v>
      </c>
      <c r="G266" s="24">
        <v>1</v>
      </c>
      <c r="H266" s="12" t="s">
        <v>47</v>
      </c>
      <c r="I266" s="23">
        <v>0</v>
      </c>
      <c r="J266" s="25">
        <f t="shared" ref="J266:J267" si="195">I266*G266</f>
        <v>0</v>
      </c>
      <c r="K266" s="27"/>
      <c r="L266" s="139" t="e">
        <f>J266/K539</f>
        <v>#DIV/0!</v>
      </c>
      <c r="M266" s="14"/>
      <c r="N266" s="252">
        <f>O266*J266</f>
        <v>0</v>
      </c>
      <c r="O266" s="253">
        <v>0</v>
      </c>
      <c r="P266" s="254">
        <f>Q266*J266</f>
        <v>0</v>
      </c>
      <c r="Q266" s="255">
        <v>0</v>
      </c>
      <c r="R266" s="256">
        <f>S266*J266</f>
        <v>0</v>
      </c>
      <c r="S266" s="257">
        <v>0</v>
      </c>
      <c r="T266" s="258">
        <f>U266*J266</f>
        <v>0</v>
      </c>
      <c r="U266" s="259">
        <v>0</v>
      </c>
      <c r="V266" s="260">
        <f>W266*J266</f>
        <v>0</v>
      </c>
      <c r="W266" s="261">
        <v>0</v>
      </c>
      <c r="X266" s="262">
        <f>Y266*J266</f>
        <v>0</v>
      </c>
      <c r="Y266" s="296">
        <v>0</v>
      </c>
      <c r="Z266" s="244">
        <f t="shared" ref="Z266:Z268" si="196">N266+P266+R266+T266+V266+X266</f>
        <v>0</v>
      </c>
      <c r="AA266" s="245">
        <f t="shared" ref="AA266:AA268" si="197">O266+Q266+S266+U266+W266+Y266</f>
        <v>0</v>
      </c>
    </row>
    <row r="267" spans="5:27" ht="15.75">
      <c r="E267" s="38" t="s">
        <v>492</v>
      </c>
      <c r="F267" s="11" t="s">
        <v>328</v>
      </c>
      <c r="G267" s="24">
        <v>1</v>
      </c>
      <c r="H267" s="12" t="s">
        <v>47</v>
      </c>
      <c r="I267" s="23">
        <v>0</v>
      </c>
      <c r="J267" s="25">
        <f t="shared" si="195"/>
        <v>0</v>
      </c>
      <c r="K267" s="27"/>
      <c r="L267" s="139" t="e">
        <f>J267/K539</f>
        <v>#DIV/0!</v>
      </c>
      <c r="M267" s="14"/>
      <c r="N267" s="264">
        <f>O267*J267</f>
        <v>0</v>
      </c>
      <c r="O267" s="231">
        <v>0</v>
      </c>
      <c r="P267" s="232">
        <f>Q267*J267</f>
        <v>0</v>
      </c>
      <c r="Q267" s="233">
        <v>0</v>
      </c>
      <c r="R267" s="234">
        <f>S267*J267</f>
        <v>0</v>
      </c>
      <c r="S267" s="235">
        <v>0</v>
      </c>
      <c r="T267" s="236">
        <f>U267*J267</f>
        <v>0</v>
      </c>
      <c r="U267" s="237">
        <v>0</v>
      </c>
      <c r="V267" s="238">
        <f>W267*J267</f>
        <v>0</v>
      </c>
      <c r="W267" s="239">
        <v>0</v>
      </c>
      <c r="X267" s="240">
        <f>Y267*J267</f>
        <v>0</v>
      </c>
      <c r="Y267" s="243">
        <v>0</v>
      </c>
      <c r="Z267" s="246">
        <f t="shared" si="196"/>
        <v>0</v>
      </c>
      <c r="AA267" s="247">
        <f t="shared" si="197"/>
        <v>0</v>
      </c>
    </row>
    <row r="268" spans="5:27" ht="16.5" thickBot="1">
      <c r="E268" s="38" t="s">
        <v>493</v>
      </c>
      <c r="F268" s="11" t="s">
        <v>330</v>
      </c>
      <c r="G268" s="24">
        <v>1</v>
      </c>
      <c r="H268" s="12" t="s">
        <v>47</v>
      </c>
      <c r="I268" s="23">
        <v>0</v>
      </c>
      <c r="J268" s="25">
        <f t="shared" si="190"/>
        <v>0</v>
      </c>
      <c r="K268" s="27"/>
      <c r="L268" s="139" t="e">
        <f>J268/K539</f>
        <v>#DIV/0!</v>
      </c>
      <c r="M268" s="14"/>
      <c r="N268" s="266">
        <f>O268*J268</f>
        <v>0</v>
      </c>
      <c r="O268" s="267">
        <v>0</v>
      </c>
      <c r="P268" s="268">
        <f>Q268*J268</f>
        <v>0</v>
      </c>
      <c r="Q268" s="269">
        <v>0</v>
      </c>
      <c r="R268" s="270">
        <f>S268*J268</f>
        <v>0</v>
      </c>
      <c r="S268" s="271">
        <v>0</v>
      </c>
      <c r="T268" s="272">
        <f>U268*J268</f>
        <v>0</v>
      </c>
      <c r="U268" s="273">
        <v>0</v>
      </c>
      <c r="V268" s="274">
        <f>W268*J268</f>
        <v>0</v>
      </c>
      <c r="W268" s="275">
        <v>0</v>
      </c>
      <c r="X268" s="276">
        <f>Y268*J268</f>
        <v>0</v>
      </c>
      <c r="Y268" s="297">
        <v>0</v>
      </c>
      <c r="Z268" s="248">
        <f t="shared" si="196"/>
        <v>0</v>
      </c>
      <c r="AA268" s="249">
        <f t="shared" si="197"/>
        <v>0</v>
      </c>
    </row>
    <row r="269" spans="5:27" ht="15" customHeight="1" thickBot="1">
      <c r="E269" s="38"/>
      <c r="F269" s="15"/>
      <c r="G269" s="19"/>
      <c r="H269" s="12"/>
      <c r="I269" s="13"/>
      <c r="J269" s="28"/>
      <c r="K269" s="71"/>
      <c r="L269" s="146"/>
      <c r="M269" s="14"/>
      <c r="Z269" s="369"/>
    </row>
    <row r="270" spans="5:27" ht="21" thickBot="1">
      <c r="E270" s="84">
        <v>18</v>
      </c>
      <c r="F270" s="83" t="s">
        <v>181</v>
      </c>
      <c r="G270" s="17"/>
      <c r="H270" s="18"/>
      <c r="I270" s="18"/>
      <c r="J270" s="18"/>
      <c r="K270" s="141">
        <f>SUM(J272:J280)</f>
        <v>0</v>
      </c>
      <c r="L270" s="147" t="e">
        <f>SUM(L272:L280)</f>
        <v>#DIV/0!</v>
      </c>
      <c r="M270" s="90">
        <f>K270*20%</f>
        <v>0</v>
      </c>
    </row>
    <row r="271" spans="5:27" ht="15.75" thickBot="1">
      <c r="E271" s="37"/>
      <c r="F271" s="67"/>
      <c r="G271" s="20"/>
      <c r="H271" s="20"/>
      <c r="I271" s="20"/>
      <c r="J271" s="20"/>
      <c r="K271" s="67"/>
      <c r="L271" s="144"/>
      <c r="M271" s="14"/>
    </row>
    <row r="272" spans="5:27" ht="15.75">
      <c r="E272" s="38" t="s">
        <v>67</v>
      </c>
      <c r="F272" s="66" t="s">
        <v>416</v>
      </c>
      <c r="G272" s="24">
        <v>1</v>
      </c>
      <c r="H272" s="12" t="s">
        <v>47</v>
      </c>
      <c r="I272" s="23">
        <v>0</v>
      </c>
      <c r="J272" s="25">
        <f>I272*G272</f>
        <v>0</v>
      </c>
      <c r="K272" s="27"/>
      <c r="L272" s="139" t="e">
        <f>J272/K539</f>
        <v>#DIV/0!</v>
      </c>
      <c r="M272" s="14"/>
      <c r="N272" s="252">
        <f t="shared" ref="N272:N280" si="198">O272*J272</f>
        <v>0</v>
      </c>
      <c r="O272" s="253">
        <v>0</v>
      </c>
      <c r="P272" s="254">
        <f t="shared" ref="P272:P280" si="199">Q272*J272</f>
        <v>0</v>
      </c>
      <c r="Q272" s="255">
        <v>0</v>
      </c>
      <c r="R272" s="256">
        <f t="shared" ref="R272:R280" si="200">S272*J272</f>
        <v>0</v>
      </c>
      <c r="S272" s="257">
        <v>0</v>
      </c>
      <c r="T272" s="258">
        <f t="shared" ref="T272:T280" si="201">U272*J272</f>
        <v>0</v>
      </c>
      <c r="U272" s="259">
        <v>0</v>
      </c>
      <c r="V272" s="260">
        <f t="shared" ref="V272:V280" si="202">W272*J272</f>
        <v>0</v>
      </c>
      <c r="W272" s="261">
        <v>0</v>
      </c>
      <c r="X272" s="262">
        <f t="shared" ref="X272:X280" si="203">Y272*J272</f>
        <v>0</v>
      </c>
      <c r="Y272" s="296">
        <v>0</v>
      </c>
      <c r="Z272" s="244">
        <f t="shared" ref="Z272:Z274" si="204">N272+P272+R272+T272+V272+X272</f>
        <v>0</v>
      </c>
      <c r="AA272" s="245">
        <f t="shared" ref="AA272:AA274" si="205">O272+Q272+S272+U272+W272+Y272</f>
        <v>0</v>
      </c>
    </row>
    <row r="273" spans="5:27" ht="15.75">
      <c r="E273" s="38" t="s">
        <v>68</v>
      </c>
      <c r="F273" s="66" t="s">
        <v>415</v>
      </c>
      <c r="G273" s="24">
        <v>1</v>
      </c>
      <c r="H273" s="12" t="s">
        <v>47</v>
      </c>
      <c r="I273" s="23">
        <v>0</v>
      </c>
      <c r="J273" s="25">
        <f t="shared" ref="J273:J280" si="206">I273*G273</f>
        <v>0</v>
      </c>
      <c r="K273" s="27"/>
      <c r="L273" s="139" t="e">
        <f>J273/K539</f>
        <v>#DIV/0!</v>
      </c>
      <c r="M273" s="14"/>
      <c r="N273" s="264">
        <f t="shared" si="198"/>
        <v>0</v>
      </c>
      <c r="O273" s="231">
        <v>0</v>
      </c>
      <c r="P273" s="232">
        <f t="shared" si="199"/>
        <v>0</v>
      </c>
      <c r="Q273" s="233">
        <v>0</v>
      </c>
      <c r="R273" s="234">
        <f t="shared" si="200"/>
        <v>0</v>
      </c>
      <c r="S273" s="235">
        <v>0</v>
      </c>
      <c r="T273" s="236">
        <f t="shared" si="201"/>
        <v>0</v>
      </c>
      <c r="U273" s="237">
        <v>0</v>
      </c>
      <c r="V273" s="238">
        <f t="shared" si="202"/>
        <v>0</v>
      </c>
      <c r="W273" s="239">
        <v>0</v>
      </c>
      <c r="X273" s="240">
        <f t="shared" si="203"/>
        <v>0</v>
      </c>
      <c r="Y273" s="243">
        <v>0</v>
      </c>
      <c r="Z273" s="246">
        <f t="shared" si="204"/>
        <v>0</v>
      </c>
      <c r="AA273" s="247">
        <f t="shared" si="205"/>
        <v>0</v>
      </c>
    </row>
    <row r="274" spans="5:27" ht="15.75">
      <c r="E274" s="38" t="s">
        <v>473</v>
      </c>
      <c r="F274" s="66" t="s">
        <v>417</v>
      </c>
      <c r="G274" s="24">
        <v>1</v>
      </c>
      <c r="H274" s="12" t="s">
        <v>47</v>
      </c>
      <c r="I274" s="23">
        <v>0</v>
      </c>
      <c r="J274" s="25">
        <f t="shared" si="206"/>
        <v>0</v>
      </c>
      <c r="K274" s="27"/>
      <c r="L274" s="139" t="e">
        <f>J274/K539</f>
        <v>#DIV/0!</v>
      </c>
      <c r="M274" s="14"/>
      <c r="N274" s="264">
        <f t="shared" si="198"/>
        <v>0</v>
      </c>
      <c r="O274" s="231">
        <v>0</v>
      </c>
      <c r="P274" s="232">
        <f t="shared" si="199"/>
        <v>0</v>
      </c>
      <c r="Q274" s="233">
        <v>0</v>
      </c>
      <c r="R274" s="234">
        <f t="shared" si="200"/>
        <v>0</v>
      </c>
      <c r="S274" s="235">
        <v>0</v>
      </c>
      <c r="T274" s="236">
        <f t="shared" si="201"/>
        <v>0</v>
      </c>
      <c r="U274" s="237">
        <v>0</v>
      </c>
      <c r="V274" s="238">
        <f t="shared" si="202"/>
        <v>0</v>
      </c>
      <c r="W274" s="239">
        <v>0</v>
      </c>
      <c r="X274" s="240">
        <f t="shared" si="203"/>
        <v>0</v>
      </c>
      <c r="Y274" s="243">
        <v>0</v>
      </c>
      <c r="Z274" s="246">
        <f t="shared" si="204"/>
        <v>0</v>
      </c>
      <c r="AA274" s="247">
        <f t="shared" si="205"/>
        <v>0</v>
      </c>
    </row>
    <row r="275" spans="5:27" ht="15.75">
      <c r="E275" s="38" t="s">
        <v>494</v>
      </c>
      <c r="F275" s="66" t="s">
        <v>418</v>
      </c>
      <c r="G275" s="24">
        <v>1</v>
      </c>
      <c r="H275" s="12" t="s">
        <v>47</v>
      </c>
      <c r="I275" s="23">
        <v>0</v>
      </c>
      <c r="J275" s="25">
        <f t="shared" si="206"/>
        <v>0</v>
      </c>
      <c r="K275" s="27"/>
      <c r="L275" s="139" t="e">
        <f>J275/K539</f>
        <v>#DIV/0!</v>
      </c>
      <c r="M275" s="14"/>
      <c r="N275" s="264">
        <f t="shared" si="198"/>
        <v>0</v>
      </c>
      <c r="O275" s="231">
        <v>0</v>
      </c>
      <c r="P275" s="232">
        <f t="shared" si="199"/>
        <v>0</v>
      </c>
      <c r="Q275" s="233">
        <v>0</v>
      </c>
      <c r="R275" s="234">
        <f t="shared" si="200"/>
        <v>0</v>
      </c>
      <c r="S275" s="235">
        <v>0</v>
      </c>
      <c r="T275" s="236">
        <f t="shared" si="201"/>
        <v>0</v>
      </c>
      <c r="U275" s="237">
        <v>0</v>
      </c>
      <c r="V275" s="238">
        <f t="shared" si="202"/>
        <v>0</v>
      </c>
      <c r="W275" s="239">
        <v>0</v>
      </c>
      <c r="X275" s="240">
        <f t="shared" si="203"/>
        <v>0</v>
      </c>
      <c r="Y275" s="243">
        <v>0</v>
      </c>
      <c r="Z275" s="246">
        <f t="shared" ref="Z275:Z280" si="207">N275+P275+R275+T275+V275+X275</f>
        <v>0</v>
      </c>
      <c r="AA275" s="247">
        <f t="shared" ref="AA275:AA280" si="208">O275+Q275+S275+U275+W275+Y275</f>
        <v>0</v>
      </c>
    </row>
    <row r="276" spans="5:27" ht="15.75">
      <c r="E276" s="38" t="s">
        <v>495</v>
      </c>
      <c r="F276" s="66" t="s">
        <v>420</v>
      </c>
      <c r="G276" s="24">
        <v>2</v>
      </c>
      <c r="H276" s="12" t="s">
        <v>47</v>
      </c>
      <c r="I276" s="23">
        <v>0</v>
      </c>
      <c r="J276" s="25">
        <f t="shared" si="206"/>
        <v>0</v>
      </c>
      <c r="K276" s="27"/>
      <c r="L276" s="139" t="e">
        <f>J276/K539</f>
        <v>#DIV/0!</v>
      </c>
      <c r="M276" s="14"/>
      <c r="N276" s="264">
        <f t="shared" si="198"/>
        <v>0</v>
      </c>
      <c r="O276" s="231">
        <v>0</v>
      </c>
      <c r="P276" s="232">
        <f t="shared" si="199"/>
        <v>0</v>
      </c>
      <c r="Q276" s="233">
        <v>0</v>
      </c>
      <c r="R276" s="234">
        <f t="shared" si="200"/>
        <v>0</v>
      </c>
      <c r="S276" s="235">
        <v>0</v>
      </c>
      <c r="T276" s="236">
        <f t="shared" si="201"/>
        <v>0</v>
      </c>
      <c r="U276" s="237">
        <v>0</v>
      </c>
      <c r="V276" s="238">
        <f t="shared" si="202"/>
        <v>0</v>
      </c>
      <c r="W276" s="239">
        <v>0</v>
      </c>
      <c r="X276" s="240">
        <f t="shared" si="203"/>
        <v>0</v>
      </c>
      <c r="Y276" s="243">
        <v>0</v>
      </c>
      <c r="Z276" s="246">
        <f t="shared" si="207"/>
        <v>0</v>
      </c>
      <c r="AA276" s="247">
        <f t="shared" si="208"/>
        <v>0</v>
      </c>
    </row>
    <row r="277" spans="5:27" ht="15.75">
      <c r="E277" s="38" t="s">
        <v>496</v>
      </c>
      <c r="F277" s="66" t="s">
        <v>421</v>
      </c>
      <c r="G277" s="24">
        <v>2</v>
      </c>
      <c r="H277" s="12" t="s">
        <v>47</v>
      </c>
      <c r="I277" s="23">
        <v>0</v>
      </c>
      <c r="J277" s="25">
        <f t="shared" si="206"/>
        <v>0</v>
      </c>
      <c r="K277" s="27"/>
      <c r="L277" s="139" t="e">
        <f>J277/K539</f>
        <v>#DIV/0!</v>
      </c>
      <c r="M277" s="14"/>
      <c r="N277" s="264">
        <f t="shared" si="198"/>
        <v>0</v>
      </c>
      <c r="O277" s="231">
        <v>0</v>
      </c>
      <c r="P277" s="232">
        <f t="shared" si="199"/>
        <v>0</v>
      </c>
      <c r="Q277" s="233">
        <v>0</v>
      </c>
      <c r="R277" s="234">
        <f t="shared" si="200"/>
        <v>0</v>
      </c>
      <c r="S277" s="235">
        <v>0</v>
      </c>
      <c r="T277" s="236">
        <f t="shared" si="201"/>
        <v>0</v>
      </c>
      <c r="U277" s="237">
        <v>0</v>
      </c>
      <c r="V277" s="238">
        <f t="shared" si="202"/>
        <v>0</v>
      </c>
      <c r="W277" s="239">
        <v>0</v>
      </c>
      <c r="X277" s="240">
        <f t="shared" si="203"/>
        <v>0</v>
      </c>
      <c r="Y277" s="243">
        <v>0</v>
      </c>
      <c r="Z277" s="246">
        <f t="shared" si="207"/>
        <v>0</v>
      </c>
      <c r="AA277" s="247">
        <f t="shared" si="208"/>
        <v>0</v>
      </c>
    </row>
    <row r="278" spans="5:27" ht="15.75">
      <c r="E278" s="38" t="s">
        <v>497</v>
      </c>
      <c r="F278" s="66" t="s">
        <v>419</v>
      </c>
      <c r="G278" s="24">
        <v>1</v>
      </c>
      <c r="H278" s="12" t="s">
        <v>47</v>
      </c>
      <c r="I278" s="23">
        <v>0</v>
      </c>
      <c r="J278" s="25">
        <f t="shared" si="206"/>
        <v>0</v>
      </c>
      <c r="K278" s="27"/>
      <c r="L278" s="139" t="e">
        <f>J278/K539</f>
        <v>#DIV/0!</v>
      </c>
      <c r="M278" s="14"/>
      <c r="N278" s="264">
        <f t="shared" si="198"/>
        <v>0</v>
      </c>
      <c r="O278" s="231">
        <v>0</v>
      </c>
      <c r="P278" s="232">
        <f t="shared" si="199"/>
        <v>0</v>
      </c>
      <c r="Q278" s="233">
        <v>0</v>
      </c>
      <c r="R278" s="234">
        <f t="shared" si="200"/>
        <v>0</v>
      </c>
      <c r="S278" s="235">
        <v>0</v>
      </c>
      <c r="T278" s="236">
        <f t="shared" si="201"/>
        <v>0</v>
      </c>
      <c r="U278" s="237">
        <v>0</v>
      </c>
      <c r="V278" s="238">
        <f t="shared" si="202"/>
        <v>0</v>
      </c>
      <c r="W278" s="239">
        <v>1</v>
      </c>
      <c r="X278" s="240">
        <f t="shared" si="203"/>
        <v>0</v>
      </c>
      <c r="Y278" s="243">
        <v>0</v>
      </c>
      <c r="Z278" s="246">
        <f t="shared" si="207"/>
        <v>0</v>
      </c>
      <c r="AA278" s="247">
        <f t="shared" si="208"/>
        <v>1</v>
      </c>
    </row>
    <row r="279" spans="5:27" ht="15.75">
      <c r="E279" s="38" t="s">
        <v>498</v>
      </c>
      <c r="F279" s="66" t="s">
        <v>422</v>
      </c>
      <c r="G279" s="24">
        <v>1</v>
      </c>
      <c r="H279" s="12" t="s">
        <v>47</v>
      </c>
      <c r="I279" s="23">
        <v>0</v>
      </c>
      <c r="J279" s="25">
        <f t="shared" si="206"/>
        <v>0</v>
      </c>
      <c r="K279" s="27"/>
      <c r="L279" s="139" t="e">
        <f>J279/K539</f>
        <v>#DIV/0!</v>
      </c>
      <c r="M279" s="14"/>
      <c r="N279" s="264">
        <f t="shared" si="198"/>
        <v>0</v>
      </c>
      <c r="O279" s="231">
        <v>0</v>
      </c>
      <c r="P279" s="232">
        <f t="shared" si="199"/>
        <v>0</v>
      </c>
      <c r="Q279" s="233">
        <v>0</v>
      </c>
      <c r="R279" s="234">
        <f t="shared" si="200"/>
        <v>0</v>
      </c>
      <c r="S279" s="235">
        <v>0</v>
      </c>
      <c r="T279" s="236">
        <f t="shared" si="201"/>
        <v>0</v>
      </c>
      <c r="U279" s="237">
        <v>0</v>
      </c>
      <c r="V279" s="238">
        <f t="shared" si="202"/>
        <v>0</v>
      </c>
      <c r="W279" s="239">
        <v>0</v>
      </c>
      <c r="X279" s="240">
        <f t="shared" si="203"/>
        <v>0</v>
      </c>
      <c r="Y279" s="243">
        <v>0</v>
      </c>
      <c r="Z279" s="246">
        <f t="shared" si="207"/>
        <v>0</v>
      </c>
      <c r="AA279" s="247">
        <f t="shared" si="208"/>
        <v>0</v>
      </c>
    </row>
    <row r="280" spans="5:27" ht="30.75" thickBot="1">
      <c r="E280" s="38" t="s">
        <v>499</v>
      </c>
      <c r="F280" s="66" t="s">
        <v>423</v>
      </c>
      <c r="G280" s="24">
        <v>5</v>
      </c>
      <c r="H280" s="12" t="s">
        <v>47</v>
      </c>
      <c r="I280" s="23">
        <v>0</v>
      </c>
      <c r="J280" s="25">
        <f t="shared" si="206"/>
        <v>0</v>
      </c>
      <c r="K280" s="27"/>
      <c r="L280" s="139" t="e">
        <f>J280/K539</f>
        <v>#DIV/0!</v>
      </c>
      <c r="M280" s="14"/>
      <c r="N280" s="266">
        <f t="shared" si="198"/>
        <v>0</v>
      </c>
      <c r="O280" s="267">
        <v>0</v>
      </c>
      <c r="P280" s="268">
        <f t="shared" si="199"/>
        <v>0</v>
      </c>
      <c r="Q280" s="269">
        <v>0</v>
      </c>
      <c r="R280" s="270">
        <f t="shared" si="200"/>
        <v>0</v>
      </c>
      <c r="S280" s="271">
        <v>0</v>
      </c>
      <c r="T280" s="272">
        <f t="shared" si="201"/>
        <v>0</v>
      </c>
      <c r="U280" s="273">
        <v>0</v>
      </c>
      <c r="V280" s="274">
        <f t="shared" si="202"/>
        <v>0</v>
      </c>
      <c r="W280" s="275">
        <v>0</v>
      </c>
      <c r="X280" s="276">
        <f t="shared" si="203"/>
        <v>0</v>
      </c>
      <c r="Y280" s="297">
        <v>0</v>
      </c>
      <c r="Z280" s="248">
        <f t="shared" si="207"/>
        <v>0</v>
      </c>
      <c r="AA280" s="249">
        <f t="shared" si="208"/>
        <v>0</v>
      </c>
    </row>
    <row r="281" spans="5:27" ht="15.75" thickBot="1">
      <c r="E281" s="7"/>
      <c r="F281" s="43"/>
      <c r="K281" s="5"/>
      <c r="L281" s="10"/>
      <c r="M281" s="14"/>
    </row>
    <row r="282" spans="5:27" ht="21" thickBot="1">
      <c r="E282" s="84">
        <v>19</v>
      </c>
      <c r="F282" s="83" t="s">
        <v>182</v>
      </c>
      <c r="G282" s="17"/>
      <c r="H282" s="18"/>
      <c r="I282" s="18"/>
      <c r="J282" s="18"/>
      <c r="K282" s="141">
        <f>SUM(J284:J289)</f>
        <v>0</v>
      </c>
      <c r="L282" s="147" t="e">
        <f>SUM(L284:L289)</f>
        <v>#DIV/0!</v>
      </c>
      <c r="M282" s="90">
        <f>K282*20%</f>
        <v>0</v>
      </c>
      <c r="Z282" s="369"/>
    </row>
    <row r="283" spans="5:27" ht="15" customHeight="1" thickBot="1">
      <c r="E283" s="6"/>
      <c r="F283" s="69"/>
      <c r="K283" s="5"/>
      <c r="L283" s="10"/>
      <c r="M283" s="14"/>
    </row>
    <row r="284" spans="5:27" ht="15.75">
      <c r="E284" s="38" t="s">
        <v>69</v>
      </c>
      <c r="F284" s="11" t="s">
        <v>331</v>
      </c>
      <c r="G284" s="24">
        <v>2</v>
      </c>
      <c r="H284" s="12" t="s">
        <v>47</v>
      </c>
      <c r="I284" s="23">
        <v>0</v>
      </c>
      <c r="J284" s="25">
        <f>I284*G284</f>
        <v>0</v>
      </c>
      <c r="K284" s="27"/>
      <c r="L284" s="139" t="e">
        <f>J284/K539</f>
        <v>#DIV/0!</v>
      </c>
      <c r="M284" s="14"/>
      <c r="N284" s="252">
        <f t="shared" ref="N284:N289" si="209">O284*J284</f>
        <v>0</v>
      </c>
      <c r="O284" s="253">
        <v>0</v>
      </c>
      <c r="P284" s="254">
        <f t="shared" ref="P284:P289" si="210">Q284*J284</f>
        <v>0</v>
      </c>
      <c r="Q284" s="255">
        <v>0</v>
      </c>
      <c r="R284" s="256">
        <f t="shared" ref="R284:R289" si="211">S284*J284</f>
        <v>0</v>
      </c>
      <c r="S284" s="257">
        <v>0</v>
      </c>
      <c r="T284" s="258">
        <f t="shared" ref="T284:T289" si="212">U284*J284</f>
        <v>0</v>
      </c>
      <c r="U284" s="259">
        <v>0</v>
      </c>
      <c r="V284" s="260">
        <f t="shared" ref="V284:V289" si="213">W284*J284</f>
        <v>0</v>
      </c>
      <c r="W284" s="261">
        <v>0</v>
      </c>
      <c r="X284" s="262">
        <f t="shared" ref="X284:X289" si="214">Y284*J284</f>
        <v>0</v>
      </c>
      <c r="Y284" s="292">
        <v>0</v>
      </c>
      <c r="Z284" s="293">
        <f t="shared" ref="Z284:Z285" si="215">N284+P284+R284+T284+V284+X284</f>
        <v>0</v>
      </c>
      <c r="AA284" s="245">
        <f t="shared" ref="AA284:AA285" si="216">O284+Q284+S284+U284+W284+Y284</f>
        <v>0</v>
      </c>
    </row>
    <row r="285" spans="5:27" ht="15.75">
      <c r="E285" s="38" t="s">
        <v>70</v>
      </c>
      <c r="F285" s="11" t="s">
        <v>332</v>
      </c>
      <c r="G285" s="24">
        <v>5</v>
      </c>
      <c r="H285" s="12" t="s">
        <v>47</v>
      </c>
      <c r="I285" s="23">
        <v>0</v>
      </c>
      <c r="J285" s="25">
        <f t="shared" ref="J285:J289" si="217">I285*G285</f>
        <v>0</v>
      </c>
      <c r="K285" s="27"/>
      <c r="L285" s="139" t="e">
        <f>J285/K539</f>
        <v>#DIV/0!</v>
      </c>
      <c r="M285" s="14"/>
      <c r="N285" s="264">
        <f t="shared" si="209"/>
        <v>0</v>
      </c>
      <c r="O285" s="231">
        <v>0</v>
      </c>
      <c r="P285" s="232">
        <f t="shared" si="210"/>
        <v>0</v>
      </c>
      <c r="Q285" s="233">
        <v>0</v>
      </c>
      <c r="R285" s="234">
        <f t="shared" si="211"/>
        <v>0</v>
      </c>
      <c r="S285" s="235">
        <v>0</v>
      </c>
      <c r="T285" s="236">
        <f t="shared" si="212"/>
        <v>0</v>
      </c>
      <c r="U285" s="237">
        <v>0</v>
      </c>
      <c r="V285" s="238">
        <f t="shared" si="213"/>
        <v>0</v>
      </c>
      <c r="W285" s="239">
        <v>0</v>
      </c>
      <c r="X285" s="240">
        <f t="shared" si="214"/>
        <v>0</v>
      </c>
      <c r="Y285" s="241">
        <v>0</v>
      </c>
      <c r="Z285" s="242">
        <f t="shared" si="215"/>
        <v>0</v>
      </c>
      <c r="AA285" s="247">
        <f t="shared" si="216"/>
        <v>0</v>
      </c>
    </row>
    <row r="286" spans="5:27" ht="15.75">
      <c r="E286" s="38" t="s">
        <v>71</v>
      </c>
      <c r="F286" s="11" t="s">
        <v>333</v>
      </c>
      <c r="G286" s="24">
        <v>1</v>
      </c>
      <c r="H286" s="12" t="s">
        <v>47</v>
      </c>
      <c r="I286" s="23">
        <v>0</v>
      </c>
      <c r="J286" s="25">
        <f t="shared" si="217"/>
        <v>0</v>
      </c>
      <c r="K286" s="27"/>
      <c r="L286" s="139" t="e">
        <f>J286/K539</f>
        <v>#DIV/0!</v>
      </c>
      <c r="M286" s="14"/>
      <c r="N286" s="264">
        <f t="shared" si="209"/>
        <v>0</v>
      </c>
      <c r="O286" s="231">
        <v>0</v>
      </c>
      <c r="P286" s="232">
        <f t="shared" si="210"/>
        <v>0</v>
      </c>
      <c r="Q286" s="233">
        <v>0</v>
      </c>
      <c r="R286" s="234">
        <f t="shared" si="211"/>
        <v>0</v>
      </c>
      <c r="S286" s="235">
        <v>0</v>
      </c>
      <c r="T286" s="236">
        <f t="shared" si="212"/>
        <v>0</v>
      </c>
      <c r="U286" s="237">
        <v>0</v>
      </c>
      <c r="V286" s="238">
        <f t="shared" si="213"/>
        <v>0</v>
      </c>
      <c r="W286" s="239">
        <v>0</v>
      </c>
      <c r="X286" s="240">
        <f t="shared" si="214"/>
        <v>0</v>
      </c>
      <c r="Y286" s="241">
        <v>0</v>
      </c>
      <c r="Z286" s="242">
        <f t="shared" ref="Z286:Z289" si="218">N286+P286+R286+T286+V286+X286</f>
        <v>0</v>
      </c>
      <c r="AA286" s="247">
        <f t="shared" ref="AA286:AA289" si="219">O286+Q286+S286+U286+W286+Y286</f>
        <v>0</v>
      </c>
    </row>
    <row r="287" spans="5:27" ht="15.75">
      <c r="E287" s="38" t="s">
        <v>72</v>
      </c>
      <c r="F287" s="11" t="s">
        <v>334</v>
      </c>
      <c r="G287" s="24">
        <v>1</v>
      </c>
      <c r="H287" s="12" t="s">
        <v>47</v>
      </c>
      <c r="I287" s="23">
        <v>0</v>
      </c>
      <c r="J287" s="25">
        <f t="shared" si="217"/>
        <v>0</v>
      </c>
      <c r="K287" s="27"/>
      <c r="L287" s="139" t="e">
        <f>J287/K539</f>
        <v>#DIV/0!</v>
      </c>
      <c r="M287" s="14"/>
      <c r="N287" s="264">
        <f t="shared" si="209"/>
        <v>0</v>
      </c>
      <c r="O287" s="231">
        <v>0</v>
      </c>
      <c r="P287" s="232">
        <f t="shared" si="210"/>
        <v>0</v>
      </c>
      <c r="Q287" s="233">
        <v>0</v>
      </c>
      <c r="R287" s="234">
        <f t="shared" si="211"/>
        <v>0</v>
      </c>
      <c r="S287" s="235">
        <v>0</v>
      </c>
      <c r="T287" s="236">
        <f t="shared" si="212"/>
        <v>0</v>
      </c>
      <c r="U287" s="237">
        <v>0</v>
      </c>
      <c r="V287" s="238">
        <f t="shared" si="213"/>
        <v>0</v>
      </c>
      <c r="W287" s="239">
        <v>0</v>
      </c>
      <c r="X287" s="240">
        <f t="shared" si="214"/>
        <v>0</v>
      </c>
      <c r="Y287" s="241">
        <v>0</v>
      </c>
      <c r="Z287" s="242">
        <f t="shared" si="218"/>
        <v>0</v>
      </c>
      <c r="AA287" s="247">
        <f t="shared" si="219"/>
        <v>0</v>
      </c>
    </row>
    <row r="288" spans="5:27" ht="16.5" thickBot="1">
      <c r="E288" s="38" t="s">
        <v>73</v>
      </c>
      <c r="F288" s="11" t="s">
        <v>335</v>
      </c>
      <c r="G288" s="24">
        <v>1</v>
      </c>
      <c r="H288" s="12" t="s">
        <v>47</v>
      </c>
      <c r="I288" s="23">
        <v>0</v>
      </c>
      <c r="J288" s="25">
        <f t="shared" ref="J288" si="220">I288*G288</f>
        <v>0</v>
      </c>
      <c r="K288" s="27"/>
      <c r="L288" s="139" t="e">
        <f>J288/K538</f>
        <v>#DIV/0!</v>
      </c>
      <c r="M288" s="14"/>
      <c r="N288" s="266">
        <f t="shared" si="209"/>
        <v>0</v>
      </c>
      <c r="O288" s="267">
        <v>0</v>
      </c>
      <c r="P288" s="268">
        <f t="shared" si="210"/>
        <v>0</v>
      </c>
      <c r="Q288" s="269">
        <v>0</v>
      </c>
      <c r="R288" s="270">
        <f t="shared" si="211"/>
        <v>0</v>
      </c>
      <c r="S288" s="271">
        <v>0</v>
      </c>
      <c r="T288" s="272">
        <f t="shared" si="212"/>
        <v>0</v>
      </c>
      <c r="U288" s="273">
        <v>0</v>
      </c>
      <c r="V288" s="274">
        <f t="shared" si="213"/>
        <v>0</v>
      </c>
      <c r="W288" s="275">
        <v>0</v>
      </c>
      <c r="X288" s="276">
        <f t="shared" si="214"/>
        <v>0</v>
      </c>
      <c r="Y288" s="294">
        <v>0</v>
      </c>
      <c r="Z288" s="295">
        <f t="shared" ref="Z288" si="221">N288+P288+R288+T288+V288+X288</f>
        <v>0</v>
      </c>
      <c r="AA288" s="249">
        <f t="shared" ref="AA288" si="222">O288+Q288+S288+U288+W288+Y288</f>
        <v>0</v>
      </c>
    </row>
    <row r="289" spans="5:27" ht="45.75" thickBot="1">
      <c r="E289" s="38" t="s">
        <v>764</v>
      </c>
      <c r="F289" s="11" t="s">
        <v>765</v>
      </c>
      <c r="G289" s="24">
        <v>1</v>
      </c>
      <c r="H289" s="12" t="s">
        <v>47</v>
      </c>
      <c r="I289" s="23">
        <v>0</v>
      </c>
      <c r="J289" s="25">
        <f t="shared" si="217"/>
        <v>0</v>
      </c>
      <c r="K289" s="27"/>
      <c r="L289" s="139" t="e">
        <f>J289/K539</f>
        <v>#DIV/0!</v>
      </c>
      <c r="M289" s="14"/>
      <c r="N289" s="266">
        <f t="shared" si="209"/>
        <v>0</v>
      </c>
      <c r="O289" s="267">
        <v>0</v>
      </c>
      <c r="P289" s="268">
        <f t="shared" si="210"/>
        <v>0</v>
      </c>
      <c r="Q289" s="269">
        <v>0</v>
      </c>
      <c r="R289" s="270">
        <f t="shared" si="211"/>
        <v>0</v>
      </c>
      <c r="S289" s="271">
        <v>0</v>
      </c>
      <c r="T289" s="272">
        <f t="shared" si="212"/>
        <v>0</v>
      </c>
      <c r="U289" s="273">
        <v>0</v>
      </c>
      <c r="V289" s="274">
        <f t="shared" si="213"/>
        <v>0</v>
      </c>
      <c r="W289" s="275">
        <v>0</v>
      </c>
      <c r="X289" s="276">
        <f t="shared" si="214"/>
        <v>0</v>
      </c>
      <c r="Y289" s="294">
        <v>0</v>
      </c>
      <c r="Z289" s="295">
        <f t="shared" si="218"/>
        <v>0</v>
      </c>
      <c r="AA289" s="249">
        <f t="shared" si="219"/>
        <v>0</v>
      </c>
    </row>
    <row r="290" spans="5:27" ht="15" customHeight="1" thickBot="1">
      <c r="E290" s="38"/>
      <c r="F290" s="15"/>
      <c r="G290" s="24"/>
      <c r="H290" s="12"/>
      <c r="I290" s="23"/>
      <c r="K290" s="5"/>
      <c r="L290" s="10"/>
      <c r="M290" s="14"/>
      <c r="Z290" s="369"/>
    </row>
    <row r="291" spans="5:27" ht="21" thickBot="1">
      <c r="E291" s="84">
        <v>20</v>
      </c>
      <c r="F291" s="83" t="s">
        <v>184</v>
      </c>
      <c r="G291" s="17"/>
      <c r="H291" s="18"/>
      <c r="I291" s="18"/>
      <c r="J291" s="18"/>
      <c r="K291" s="141">
        <f>SUM(J293:J294)</f>
        <v>0</v>
      </c>
      <c r="L291" s="147" t="e">
        <f>SUM(L293:L294)</f>
        <v>#DIV/0!</v>
      </c>
      <c r="M291" s="90">
        <f>K291*20%</f>
        <v>0</v>
      </c>
    </row>
    <row r="292" spans="5:27" ht="15.75" thickBot="1">
      <c r="E292" s="6"/>
      <c r="F292" s="69"/>
      <c r="K292" s="5"/>
      <c r="L292" s="10"/>
      <c r="M292" s="14"/>
    </row>
    <row r="293" spans="5:27" ht="30">
      <c r="E293" s="38" t="s">
        <v>74</v>
      </c>
      <c r="F293" s="11" t="s">
        <v>316</v>
      </c>
      <c r="G293" s="24">
        <v>1</v>
      </c>
      <c r="H293" s="12" t="s">
        <v>44</v>
      </c>
      <c r="I293" s="23">
        <v>0</v>
      </c>
      <c r="J293" s="25">
        <f>I293*G293</f>
        <v>0</v>
      </c>
      <c r="K293" s="27"/>
      <c r="L293" s="139" t="e">
        <f>J293/K539</f>
        <v>#DIV/0!</v>
      </c>
      <c r="M293" s="14"/>
      <c r="N293" s="252">
        <f>O293*J293</f>
        <v>0</v>
      </c>
      <c r="O293" s="253">
        <v>0</v>
      </c>
      <c r="P293" s="254">
        <f>Q293*J293</f>
        <v>0</v>
      </c>
      <c r="Q293" s="255">
        <v>0</v>
      </c>
      <c r="R293" s="256">
        <f>S293*J293</f>
        <v>0</v>
      </c>
      <c r="S293" s="257">
        <v>0</v>
      </c>
      <c r="T293" s="258">
        <f>U293*J293</f>
        <v>0</v>
      </c>
      <c r="U293" s="259">
        <v>0</v>
      </c>
      <c r="V293" s="260">
        <f>W293*J293</f>
        <v>0</v>
      </c>
      <c r="W293" s="261">
        <v>0</v>
      </c>
      <c r="X293" s="262">
        <f>Y293*J293</f>
        <v>0</v>
      </c>
      <c r="Y293" s="292">
        <v>0</v>
      </c>
      <c r="Z293" s="293">
        <f t="shared" ref="Z293:Z294" si="223">N293+P293+R293+T293+V293+X293</f>
        <v>0</v>
      </c>
      <c r="AA293" s="245">
        <f t="shared" ref="AA293:AA294" si="224">O293+Q293+S293+U293+W293+Y293</f>
        <v>0</v>
      </c>
    </row>
    <row r="294" spans="5:27" ht="45.75" thickBot="1">
      <c r="E294" s="38" t="s">
        <v>112</v>
      </c>
      <c r="F294" s="11" t="s">
        <v>317</v>
      </c>
      <c r="G294" s="24">
        <v>1</v>
      </c>
      <c r="H294" s="12" t="s">
        <v>44</v>
      </c>
      <c r="I294" s="23">
        <v>0</v>
      </c>
      <c r="J294" s="25">
        <f>I294*G294</f>
        <v>0</v>
      </c>
      <c r="K294" s="27"/>
      <c r="L294" s="139" t="e">
        <f>J294/K539</f>
        <v>#DIV/0!</v>
      </c>
      <c r="M294" s="14"/>
      <c r="N294" s="266">
        <f>O294*J294</f>
        <v>0</v>
      </c>
      <c r="O294" s="267">
        <v>0</v>
      </c>
      <c r="P294" s="268">
        <f>Q294*J294</f>
        <v>0</v>
      </c>
      <c r="Q294" s="269">
        <v>0</v>
      </c>
      <c r="R294" s="270">
        <f>S294*J294</f>
        <v>0</v>
      </c>
      <c r="S294" s="271">
        <v>0</v>
      </c>
      <c r="T294" s="272">
        <f>U294*J294</f>
        <v>0</v>
      </c>
      <c r="U294" s="273">
        <v>0</v>
      </c>
      <c r="V294" s="274">
        <f>W294*J294</f>
        <v>0</v>
      </c>
      <c r="W294" s="275">
        <v>0</v>
      </c>
      <c r="X294" s="276">
        <f>Y294*J294</f>
        <v>0</v>
      </c>
      <c r="Y294" s="294">
        <v>0</v>
      </c>
      <c r="Z294" s="295">
        <f t="shared" si="223"/>
        <v>0</v>
      </c>
      <c r="AA294" s="249">
        <f t="shared" si="224"/>
        <v>0</v>
      </c>
    </row>
    <row r="295" spans="5:27" ht="15.75" thickBot="1">
      <c r="E295" s="7"/>
      <c r="F295" s="43"/>
      <c r="K295" s="5"/>
      <c r="L295" s="10"/>
      <c r="M295" s="14"/>
      <c r="Z295" s="369"/>
    </row>
    <row r="296" spans="5:27" ht="21" thickBot="1">
      <c r="E296" s="84">
        <v>21</v>
      </c>
      <c r="F296" s="83" t="s">
        <v>185</v>
      </c>
      <c r="G296" s="17"/>
      <c r="H296" s="18"/>
      <c r="I296" s="18"/>
      <c r="J296" s="18"/>
      <c r="K296" s="141">
        <f>SUM(J298:J299)</f>
        <v>0</v>
      </c>
      <c r="L296" s="147" t="e">
        <f>SUM(L298:L299)</f>
        <v>#DIV/0!</v>
      </c>
      <c r="M296" s="90">
        <f>K296*20%</f>
        <v>0</v>
      </c>
    </row>
    <row r="297" spans="5:27" ht="15.75" thickBot="1">
      <c r="E297" s="6"/>
      <c r="F297" s="69"/>
      <c r="K297" s="5"/>
      <c r="L297" s="10"/>
      <c r="M297" s="14"/>
    </row>
    <row r="298" spans="5:27" ht="15.75">
      <c r="E298" s="38" t="s">
        <v>75</v>
      </c>
      <c r="F298" s="11" t="s">
        <v>318</v>
      </c>
      <c r="G298" s="24">
        <v>1</v>
      </c>
      <c r="H298" s="12" t="s">
        <v>47</v>
      </c>
      <c r="I298" s="23">
        <v>0</v>
      </c>
      <c r="J298" s="25">
        <f>I298*G298</f>
        <v>0</v>
      </c>
      <c r="K298" s="27"/>
      <c r="L298" s="139" t="e">
        <f>J298/K539</f>
        <v>#DIV/0!</v>
      </c>
      <c r="M298" s="14"/>
      <c r="N298" s="252">
        <f>O298*J298</f>
        <v>0</v>
      </c>
      <c r="O298" s="253">
        <v>0</v>
      </c>
      <c r="P298" s="254">
        <f>Q298*J298</f>
        <v>0</v>
      </c>
      <c r="Q298" s="255">
        <v>0</v>
      </c>
      <c r="R298" s="256">
        <f>S298*J298</f>
        <v>0</v>
      </c>
      <c r="S298" s="257">
        <v>0</v>
      </c>
      <c r="T298" s="258">
        <f>U298*J298</f>
        <v>0</v>
      </c>
      <c r="U298" s="259">
        <v>0</v>
      </c>
      <c r="V298" s="260">
        <f>W298*J298</f>
        <v>0</v>
      </c>
      <c r="W298" s="261">
        <v>0</v>
      </c>
      <c r="X298" s="262">
        <f>Y298*J298</f>
        <v>0</v>
      </c>
      <c r="Y298" s="292">
        <v>0</v>
      </c>
      <c r="Z298" s="293">
        <f t="shared" ref="Z298:Z299" si="225">N298+P298+R298+T298+V298+X298</f>
        <v>0</v>
      </c>
      <c r="AA298" s="245">
        <f t="shared" ref="AA298:AA299" si="226">O298+Q298+S298+U298+W298+Y298</f>
        <v>0</v>
      </c>
    </row>
    <row r="299" spans="5:27" ht="16.5" thickBot="1">
      <c r="E299" s="38" t="s">
        <v>76</v>
      </c>
      <c r="F299" s="11" t="s">
        <v>319</v>
      </c>
      <c r="G299" s="24">
        <v>1</v>
      </c>
      <c r="H299" s="12" t="s">
        <v>47</v>
      </c>
      <c r="I299" s="23">
        <v>0</v>
      </c>
      <c r="J299" s="25">
        <f>I299*G299</f>
        <v>0</v>
      </c>
      <c r="K299" s="27"/>
      <c r="L299" s="139" t="e">
        <f>J299/K539</f>
        <v>#DIV/0!</v>
      </c>
      <c r="M299" s="14"/>
      <c r="N299" s="266">
        <f>O299*J299</f>
        <v>0</v>
      </c>
      <c r="O299" s="267">
        <v>0</v>
      </c>
      <c r="P299" s="268">
        <f>Q299*J299</f>
        <v>0</v>
      </c>
      <c r="Q299" s="269">
        <v>0</v>
      </c>
      <c r="R299" s="270">
        <f>S299*J299</f>
        <v>0</v>
      </c>
      <c r="S299" s="271">
        <v>0</v>
      </c>
      <c r="T299" s="272">
        <f>U299*J299</f>
        <v>0</v>
      </c>
      <c r="U299" s="273">
        <v>0</v>
      </c>
      <c r="V299" s="274">
        <f>W299*J299</f>
        <v>0</v>
      </c>
      <c r="W299" s="275">
        <v>0</v>
      </c>
      <c r="X299" s="276">
        <f>Y299*J299</f>
        <v>0</v>
      </c>
      <c r="Y299" s="294">
        <v>0</v>
      </c>
      <c r="Z299" s="295">
        <f t="shared" si="225"/>
        <v>0</v>
      </c>
      <c r="AA299" s="249">
        <f t="shared" si="226"/>
        <v>0</v>
      </c>
    </row>
    <row r="300" spans="5:27" ht="16.5" thickBot="1">
      <c r="E300" s="38"/>
      <c r="F300" s="11"/>
      <c r="G300" s="24"/>
      <c r="H300" s="12"/>
      <c r="I300" s="23"/>
      <c r="J300" s="25"/>
      <c r="K300" s="27"/>
      <c r="L300" s="139"/>
      <c r="M300" s="14"/>
    </row>
    <row r="301" spans="5:27" ht="20.65" customHeight="1" thickBot="1">
      <c r="E301" s="84">
        <v>22</v>
      </c>
      <c r="F301" s="83" t="s">
        <v>88</v>
      </c>
      <c r="G301" s="17"/>
      <c r="H301" s="18"/>
      <c r="I301" s="18"/>
      <c r="J301" s="18"/>
      <c r="K301" s="141">
        <f>SUM(J303:J305)</f>
        <v>0</v>
      </c>
      <c r="L301" s="147" t="e">
        <f>SUM(L303:L305)</f>
        <v>#DIV/0!</v>
      </c>
      <c r="M301" s="90">
        <f>K301*20%</f>
        <v>0</v>
      </c>
    </row>
    <row r="302" spans="5:27" ht="16.5" thickBot="1">
      <c r="E302" s="38"/>
      <c r="F302" s="11"/>
      <c r="G302" s="24"/>
      <c r="H302" s="12"/>
      <c r="I302" s="23"/>
      <c r="J302" s="26"/>
      <c r="K302" s="27"/>
      <c r="L302" s="146"/>
      <c r="M302" s="14"/>
    </row>
    <row r="303" spans="5:27" ht="15.75">
      <c r="E303" s="38" t="s">
        <v>206</v>
      </c>
      <c r="F303" s="11" t="s">
        <v>202</v>
      </c>
      <c r="G303" s="24">
        <f>11+224+7+11+5+9+8+12+12+9+10+7+5+5+13+10+1+26+3+5+5+3+10+44+88</f>
        <v>543</v>
      </c>
      <c r="H303" s="12" t="s">
        <v>43</v>
      </c>
      <c r="I303" s="23">
        <v>0</v>
      </c>
      <c r="J303" s="25">
        <f>I303*G303</f>
        <v>0</v>
      </c>
      <c r="K303" s="27"/>
      <c r="L303" s="139" t="e">
        <f>J303/K539</f>
        <v>#DIV/0!</v>
      </c>
      <c r="M303" s="14"/>
      <c r="N303" s="252">
        <f>O303*J303</f>
        <v>0</v>
      </c>
      <c r="O303" s="253">
        <v>0</v>
      </c>
      <c r="P303" s="254">
        <f>Q303*J303</f>
        <v>0</v>
      </c>
      <c r="Q303" s="255">
        <v>0</v>
      </c>
      <c r="R303" s="256">
        <f>S303*J303</f>
        <v>0</v>
      </c>
      <c r="S303" s="257">
        <v>0</v>
      </c>
      <c r="T303" s="258">
        <f>U303*J303</f>
        <v>0</v>
      </c>
      <c r="U303" s="259">
        <v>0</v>
      </c>
      <c r="V303" s="260">
        <f>W303*J303</f>
        <v>0</v>
      </c>
      <c r="W303" s="261">
        <v>0</v>
      </c>
      <c r="X303" s="262">
        <f>Y303*J303</f>
        <v>0</v>
      </c>
      <c r="Y303" s="292">
        <v>0</v>
      </c>
      <c r="Z303" s="293">
        <f t="shared" ref="Z303:Z304" si="227">N303+P303+R303+T303+V303+X303</f>
        <v>0</v>
      </c>
      <c r="AA303" s="245">
        <f t="shared" ref="AA303:AA304" si="228">O303+Q303+S303+U303+W303+Y303</f>
        <v>0</v>
      </c>
    </row>
    <row r="304" spans="5:27" ht="15.75">
      <c r="E304" s="38" t="s">
        <v>207</v>
      </c>
      <c r="F304" s="11" t="s">
        <v>281</v>
      </c>
      <c r="G304" s="24">
        <f>11+15+3+9+3+3+5+3+14+8</f>
        <v>74</v>
      </c>
      <c r="H304" s="12" t="s">
        <v>43</v>
      </c>
      <c r="I304" s="23">
        <v>0</v>
      </c>
      <c r="J304" s="25">
        <f t="shared" ref="J304:J305" si="229">I304*G304</f>
        <v>0</v>
      </c>
      <c r="K304" s="27"/>
      <c r="L304" s="139" t="e">
        <f>J304/K539</f>
        <v>#DIV/0!</v>
      </c>
      <c r="M304" s="14"/>
      <c r="N304" s="264">
        <f>O304*J304</f>
        <v>0</v>
      </c>
      <c r="O304" s="231">
        <v>0</v>
      </c>
      <c r="P304" s="232">
        <f>Q304*J304</f>
        <v>0</v>
      </c>
      <c r="Q304" s="233">
        <v>0</v>
      </c>
      <c r="R304" s="234">
        <f>S304*J304</f>
        <v>0</v>
      </c>
      <c r="S304" s="235">
        <v>0</v>
      </c>
      <c r="T304" s="236">
        <f>U304*J304</f>
        <v>0</v>
      </c>
      <c r="U304" s="237">
        <v>0</v>
      </c>
      <c r="V304" s="238">
        <f>W304*J304</f>
        <v>0</v>
      </c>
      <c r="W304" s="239">
        <v>0</v>
      </c>
      <c r="X304" s="240">
        <f>Y304*J304</f>
        <v>0</v>
      </c>
      <c r="Y304" s="241">
        <v>0</v>
      </c>
      <c r="Z304" s="242">
        <f t="shared" si="227"/>
        <v>0</v>
      </c>
      <c r="AA304" s="247">
        <f t="shared" si="228"/>
        <v>0</v>
      </c>
    </row>
    <row r="305" spans="5:27" ht="16.5" thickBot="1">
      <c r="E305" s="38" t="s">
        <v>208</v>
      </c>
      <c r="F305" s="11" t="s">
        <v>435</v>
      </c>
      <c r="G305" s="24">
        <f>23+5</f>
        <v>28</v>
      </c>
      <c r="H305" s="12" t="s">
        <v>43</v>
      </c>
      <c r="I305" s="23">
        <v>0</v>
      </c>
      <c r="J305" s="25">
        <f t="shared" si="229"/>
        <v>0</v>
      </c>
      <c r="K305" s="27"/>
      <c r="L305" s="139" t="e">
        <f>J305/K539</f>
        <v>#DIV/0!</v>
      </c>
      <c r="M305" s="14"/>
      <c r="N305" s="266">
        <f>O305*J305</f>
        <v>0</v>
      </c>
      <c r="O305" s="267">
        <v>0</v>
      </c>
      <c r="P305" s="268">
        <f>Q305*J305</f>
        <v>0</v>
      </c>
      <c r="Q305" s="269">
        <v>0</v>
      </c>
      <c r="R305" s="270">
        <f>S305*J305</f>
        <v>0</v>
      </c>
      <c r="S305" s="271">
        <v>0</v>
      </c>
      <c r="T305" s="272">
        <f>U305*J305</f>
        <v>0</v>
      </c>
      <c r="U305" s="273">
        <v>0</v>
      </c>
      <c r="V305" s="274">
        <f>W305*J305</f>
        <v>0</v>
      </c>
      <c r="W305" s="275">
        <v>0</v>
      </c>
      <c r="X305" s="276">
        <f>Y305*J305</f>
        <v>0</v>
      </c>
      <c r="Y305" s="294">
        <v>0</v>
      </c>
      <c r="Z305" s="295">
        <f t="shared" ref="Z305" si="230">N305+P305+R305+T305+V305+X305</f>
        <v>0</v>
      </c>
      <c r="AA305" s="249">
        <f t="shared" ref="AA305" si="231">O305+Q305+S305+U305+W305+Y305</f>
        <v>0</v>
      </c>
    </row>
    <row r="306" spans="5:27" ht="16.5" thickBot="1">
      <c r="E306" s="38"/>
      <c r="F306" s="11"/>
      <c r="G306" s="24"/>
      <c r="H306" s="12"/>
      <c r="I306" s="23"/>
      <c r="J306" s="25"/>
      <c r="K306" s="27"/>
      <c r="L306" s="139"/>
      <c r="M306" s="14"/>
    </row>
    <row r="307" spans="5:27" ht="20.65" customHeight="1" thickBot="1">
      <c r="E307" s="84">
        <v>23</v>
      </c>
      <c r="F307" s="83" t="s">
        <v>503</v>
      </c>
      <c r="G307" s="17"/>
      <c r="H307" s="18"/>
      <c r="I307" s="18"/>
      <c r="J307" s="18"/>
      <c r="K307" s="141">
        <f>SUM(J309:J330)</f>
        <v>0</v>
      </c>
      <c r="L307" s="147" t="e">
        <f>SUM(L309:L330)</f>
        <v>#DIV/0!</v>
      </c>
      <c r="M307" s="90">
        <f>K307*20%</f>
        <v>0</v>
      </c>
    </row>
    <row r="308" spans="5:27">
      <c r="E308" s="6"/>
      <c r="F308" s="69"/>
      <c r="K308" s="5"/>
      <c r="L308" s="10"/>
      <c r="M308" s="14"/>
    </row>
    <row r="309" spans="5:27" ht="15.75">
      <c r="E309" s="38" t="s">
        <v>262</v>
      </c>
      <c r="F309" s="80" t="s">
        <v>196</v>
      </c>
      <c r="G309" s="24"/>
      <c r="H309" s="12"/>
      <c r="I309" s="23"/>
      <c r="J309" s="35"/>
      <c r="K309" s="27"/>
      <c r="L309" s="145"/>
      <c r="M309" s="14"/>
    </row>
    <row r="310" spans="5:27" ht="16.5" thickBot="1">
      <c r="E310" s="38" t="s">
        <v>502</v>
      </c>
      <c r="F310" s="68" t="s">
        <v>190</v>
      </c>
      <c r="G310" s="24"/>
      <c r="H310" s="12"/>
      <c r="I310" s="23"/>
      <c r="J310" s="35"/>
      <c r="K310" s="27"/>
      <c r="L310" s="145"/>
      <c r="M310" s="14"/>
    </row>
    <row r="311" spans="5:27" ht="30">
      <c r="E311" s="38" t="s">
        <v>504</v>
      </c>
      <c r="F311" s="11" t="s">
        <v>192</v>
      </c>
      <c r="G311" s="24">
        <v>50</v>
      </c>
      <c r="H311" s="12" t="s">
        <v>43</v>
      </c>
      <c r="I311" s="23">
        <v>0</v>
      </c>
      <c r="J311" s="25">
        <f>I311*G311</f>
        <v>0</v>
      </c>
      <c r="K311" s="27"/>
      <c r="L311" s="139" t="e">
        <f>J311/K539</f>
        <v>#DIV/0!</v>
      </c>
      <c r="M311" s="14"/>
      <c r="N311" s="252">
        <f>O311*J311</f>
        <v>0</v>
      </c>
      <c r="O311" s="253">
        <v>0</v>
      </c>
      <c r="P311" s="254">
        <f>Q311*J311</f>
        <v>0</v>
      </c>
      <c r="Q311" s="255">
        <v>0</v>
      </c>
      <c r="R311" s="256">
        <f>S311*J311</f>
        <v>0</v>
      </c>
      <c r="S311" s="257">
        <v>0</v>
      </c>
      <c r="T311" s="258">
        <f>U311*J311</f>
        <v>0</v>
      </c>
      <c r="U311" s="259">
        <v>0</v>
      </c>
      <c r="V311" s="260">
        <f>W311*J311</f>
        <v>0</v>
      </c>
      <c r="W311" s="261">
        <v>0</v>
      </c>
      <c r="X311" s="262">
        <f>Y311*J311</f>
        <v>0</v>
      </c>
      <c r="Y311" s="292">
        <v>0</v>
      </c>
      <c r="Z311" s="293">
        <f t="shared" ref="Z311:Z312" si="232">N311+P311+R311+T311+V311+X311</f>
        <v>0</v>
      </c>
      <c r="AA311" s="245">
        <f t="shared" ref="AA311:AA312" si="233">O311+Q311+S311+U311+W311+Y311</f>
        <v>0</v>
      </c>
    </row>
    <row r="312" spans="5:27" ht="45.75" thickBot="1">
      <c r="E312" s="38" t="s">
        <v>505</v>
      </c>
      <c r="F312" s="11" t="s">
        <v>518</v>
      </c>
      <c r="G312" s="24">
        <v>166</v>
      </c>
      <c r="H312" s="12" t="s">
        <v>43</v>
      </c>
      <c r="I312" s="23">
        <v>0</v>
      </c>
      <c r="J312" s="25">
        <f>I312*G312</f>
        <v>0</v>
      </c>
      <c r="K312" s="27"/>
      <c r="L312" s="139" t="e">
        <f>J312/K539</f>
        <v>#DIV/0!</v>
      </c>
      <c r="M312" s="14"/>
      <c r="N312" s="266">
        <f>O312*J312</f>
        <v>0</v>
      </c>
      <c r="O312" s="267">
        <v>0</v>
      </c>
      <c r="P312" s="268">
        <f>Q312*J312</f>
        <v>0</v>
      </c>
      <c r="Q312" s="269">
        <v>0</v>
      </c>
      <c r="R312" s="270">
        <f>S312*J312</f>
        <v>0</v>
      </c>
      <c r="S312" s="271">
        <v>0</v>
      </c>
      <c r="T312" s="272">
        <f>U312*J312</f>
        <v>0</v>
      </c>
      <c r="U312" s="273">
        <v>0</v>
      </c>
      <c r="V312" s="274">
        <f>W312*J312</f>
        <v>0</v>
      </c>
      <c r="W312" s="275">
        <v>0</v>
      </c>
      <c r="X312" s="276">
        <f>Y312*J312</f>
        <v>0</v>
      </c>
      <c r="Y312" s="294">
        <v>0</v>
      </c>
      <c r="Z312" s="295">
        <f t="shared" si="232"/>
        <v>0</v>
      </c>
      <c r="AA312" s="249">
        <f t="shared" si="233"/>
        <v>0</v>
      </c>
    </row>
    <row r="313" spans="5:27" ht="15.75">
      <c r="E313" s="38"/>
      <c r="F313" s="11"/>
      <c r="G313" s="24"/>
      <c r="H313" s="12"/>
      <c r="I313" s="23"/>
      <c r="J313" s="26"/>
      <c r="K313" s="27"/>
      <c r="L313" s="146"/>
      <c r="M313" s="14"/>
    </row>
    <row r="314" spans="5:27" ht="16.5" thickBot="1">
      <c r="E314" s="38" t="s">
        <v>263</v>
      </c>
      <c r="F314" s="68" t="s">
        <v>101</v>
      </c>
      <c r="G314" s="24"/>
      <c r="H314" s="12"/>
      <c r="I314" s="23"/>
      <c r="J314" s="35"/>
      <c r="K314" s="27"/>
      <c r="L314" s="145"/>
      <c r="M314" s="14"/>
    </row>
    <row r="315" spans="5:27" ht="30">
      <c r="E315" s="38" t="s">
        <v>506</v>
      </c>
      <c r="F315" s="11" t="s">
        <v>189</v>
      </c>
      <c r="G315" s="24">
        <f>131/2</f>
        <v>65.5</v>
      </c>
      <c r="H315" s="12" t="s">
        <v>43</v>
      </c>
      <c r="I315" s="23">
        <v>0</v>
      </c>
      <c r="J315" s="25">
        <f>I315*G315</f>
        <v>0</v>
      </c>
      <c r="K315" s="27"/>
      <c r="L315" s="139" t="e">
        <f>J315/K539</f>
        <v>#DIV/0!</v>
      </c>
      <c r="M315" s="14"/>
      <c r="N315" s="252">
        <f>O315*J315</f>
        <v>0</v>
      </c>
      <c r="O315" s="253">
        <v>0</v>
      </c>
      <c r="P315" s="254">
        <f>Q315*J315</f>
        <v>0</v>
      </c>
      <c r="Q315" s="255">
        <v>0</v>
      </c>
      <c r="R315" s="256">
        <f>S315*J315</f>
        <v>0</v>
      </c>
      <c r="S315" s="257">
        <v>0</v>
      </c>
      <c r="T315" s="258">
        <f>U315*J315</f>
        <v>0</v>
      </c>
      <c r="U315" s="259">
        <v>0</v>
      </c>
      <c r="V315" s="260">
        <f>W315*J315</f>
        <v>0</v>
      </c>
      <c r="W315" s="261">
        <v>0</v>
      </c>
      <c r="X315" s="262">
        <f>Y315*J315</f>
        <v>0</v>
      </c>
      <c r="Y315" s="292">
        <v>0</v>
      </c>
      <c r="Z315" s="293">
        <f t="shared" ref="Z315:Z316" si="234">N315+P315+R315+T315+V315+X315</f>
        <v>0</v>
      </c>
      <c r="AA315" s="245">
        <f t="shared" ref="AA315:AA316" si="235">O315+Q315+S315+U315+W315+Y315</f>
        <v>0</v>
      </c>
    </row>
    <row r="316" spans="5:27" ht="30">
      <c r="E316" s="38" t="s">
        <v>507</v>
      </c>
      <c r="F316" s="11" t="s">
        <v>517</v>
      </c>
      <c r="G316" s="24">
        <v>1</v>
      </c>
      <c r="H316" s="12" t="s">
        <v>44</v>
      </c>
      <c r="I316" s="23">
        <v>0</v>
      </c>
      <c r="J316" s="25">
        <f t="shared" ref="J316:J317" si="236">I316*G316</f>
        <v>0</v>
      </c>
      <c r="K316" s="27"/>
      <c r="L316" s="139" t="e">
        <f>J316/K539</f>
        <v>#DIV/0!</v>
      </c>
      <c r="M316" s="14"/>
      <c r="N316" s="264">
        <f>O316*J316</f>
        <v>0</v>
      </c>
      <c r="O316" s="231">
        <v>0</v>
      </c>
      <c r="P316" s="232">
        <f>Q316*J316</f>
        <v>0</v>
      </c>
      <c r="Q316" s="233">
        <v>0</v>
      </c>
      <c r="R316" s="234">
        <f>S316*J316</f>
        <v>0</v>
      </c>
      <c r="S316" s="235">
        <v>0</v>
      </c>
      <c r="T316" s="236">
        <f>U316*J316</f>
        <v>0</v>
      </c>
      <c r="U316" s="237">
        <v>0</v>
      </c>
      <c r="V316" s="238">
        <f>W316*J316</f>
        <v>0</v>
      </c>
      <c r="W316" s="239">
        <v>0</v>
      </c>
      <c r="X316" s="240">
        <f>Y316*J316</f>
        <v>0</v>
      </c>
      <c r="Y316" s="241">
        <v>0</v>
      </c>
      <c r="Z316" s="242">
        <f t="shared" si="234"/>
        <v>0</v>
      </c>
      <c r="AA316" s="247">
        <f t="shared" si="235"/>
        <v>0</v>
      </c>
    </row>
    <row r="317" spans="5:27" ht="30.75" thickBot="1">
      <c r="E317" s="38" t="s">
        <v>508</v>
      </c>
      <c r="F317" s="11" t="s">
        <v>516</v>
      </c>
      <c r="G317" s="24">
        <v>1</v>
      </c>
      <c r="H317" s="12" t="s">
        <v>44</v>
      </c>
      <c r="I317" s="23">
        <v>0</v>
      </c>
      <c r="J317" s="25">
        <f t="shared" si="236"/>
        <v>0</v>
      </c>
      <c r="K317" s="27"/>
      <c r="L317" s="139" t="e">
        <f>J317/K539</f>
        <v>#DIV/0!</v>
      </c>
      <c r="M317" s="14"/>
      <c r="N317" s="266">
        <f>O317*J317</f>
        <v>0</v>
      </c>
      <c r="O317" s="267">
        <v>0</v>
      </c>
      <c r="P317" s="268">
        <f>Q317*J317</f>
        <v>0</v>
      </c>
      <c r="Q317" s="269">
        <v>0</v>
      </c>
      <c r="R317" s="270">
        <f>S317*J317</f>
        <v>0</v>
      </c>
      <c r="S317" s="271">
        <v>0</v>
      </c>
      <c r="T317" s="272">
        <f>U317*J317</f>
        <v>0</v>
      </c>
      <c r="U317" s="273">
        <v>0</v>
      </c>
      <c r="V317" s="274">
        <f>W317*J317</f>
        <v>0</v>
      </c>
      <c r="W317" s="275">
        <v>0</v>
      </c>
      <c r="X317" s="276">
        <f>Y317*J317</f>
        <v>0</v>
      </c>
      <c r="Y317" s="294">
        <v>0</v>
      </c>
      <c r="Z317" s="295">
        <f t="shared" ref="Z317" si="237">N317+P317+R317+T317+V317+X317</f>
        <v>0</v>
      </c>
      <c r="AA317" s="249">
        <f t="shared" ref="AA317" si="238">O317+Q317+S317+U317+W317+Y317</f>
        <v>0</v>
      </c>
    </row>
    <row r="318" spans="5:27" ht="15.75">
      <c r="E318" s="38"/>
      <c r="F318" s="11"/>
      <c r="G318" s="24"/>
      <c r="H318" s="12"/>
      <c r="I318" s="23"/>
      <c r="J318" s="26"/>
      <c r="K318" s="27"/>
      <c r="L318" s="139"/>
      <c r="M318" s="14"/>
    </row>
    <row r="319" spans="5:27" ht="16.5" thickBot="1">
      <c r="E319" s="38" t="s">
        <v>264</v>
      </c>
      <c r="F319" s="80" t="s">
        <v>201</v>
      </c>
      <c r="G319" s="24"/>
      <c r="H319" s="12"/>
      <c r="I319" s="23"/>
      <c r="J319" s="35"/>
      <c r="K319" s="27"/>
      <c r="L319" s="139"/>
      <c r="M319" s="14"/>
    </row>
    <row r="320" spans="5:27" ht="16.5" thickBot="1">
      <c r="E320" s="38" t="s">
        <v>509</v>
      </c>
      <c r="F320" s="11" t="s">
        <v>200</v>
      </c>
      <c r="G320" s="24">
        <f>411+44+88</f>
        <v>543</v>
      </c>
      <c r="H320" s="12" t="s">
        <v>43</v>
      </c>
      <c r="I320" s="23">
        <v>0</v>
      </c>
      <c r="J320" s="25">
        <f>I320*G320</f>
        <v>0</v>
      </c>
      <c r="K320" s="27"/>
      <c r="L320" s="139"/>
      <c r="M320" s="14"/>
      <c r="N320" s="278">
        <f>O320*J320</f>
        <v>0</v>
      </c>
      <c r="O320" s="279">
        <v>0</v>
      </c>
      <c r="P320" s="280">
        <f>Q320*J320</f>
        <v>0</v>
      </c>
      <c r="Q320" s="281">
        <v>0</v>
      </c>
      <c r="R320" s="282">
        <f>S320*J320</f>
        <v>0</v>
      </c>
      <c r="S320" s="283">
        <v>0</v>
      </c>
      <c r="T320" s="284">
        <f>U320*J320</f>
        <v>0</v>
      </c>
      <c r="U320" s="285">
        <v>0</v>
      </c>
      <c r="V320" s="286">
        <f>W320*J320</f>
        <v>0</v>
      </c>
      <c r="W320" s="287">
        <v>0</v>
      </c>
      <c r="X320" s="288">
        <f>Y320*J320</f>
        <v>0</v>
      </c>
      <c r="Y320" s="298">
        <v>0</v>
      </c>
      <c r="Z320" s="299">
        <f t="shared" ref="Z320" si="239">N320+P320+R320+T320+V320+X320</f>
        <v>0</v>
      </c>
      <c r="AA320" s="291">
        <f t="shared" ref="AA320" si="240">O320+Q320+S320+U320+W320+Y320</f>
        <v>0</v>
      </c>
    </row>
    <row r="321" spans="5:27" ht="15.75">
      <c r="E321" s="38"/>
      <c r="F321" s="11"/>
      <c r="G321" s="24"/>
      <c r="H321" s="12"/>
      <c r="I321" s="23"/>
      <c r="J321" s="26"/>
      <c r="K321" s="27"/>
      <c r="L321" s="139" t="e">
        <f>J321/K539</f>
        <v>#DIV/0!</v>
      </c>
      <c r="M321" s="14"/>
    </row>
    <row r="322" spans="5:27" ht="16.5" thickBot="1">
      <c r="E322" s="38" t="s">
        <v>265</v>
      </c>
      <c r="F322" s="80" t="s">
        <v>187</v>
      </c>
      <c r="G322" s="24"/>
      <c r="H322" s="12"/>
      <c r="I322" s="23"/>
      <c r="J322" s="35"/>
      <c r="K322" s="27"/>
      <c r="L322" s="145"/>
      <c r="M322" s="14"/>
    </row>
    <row r="323" spans="5:27" ht="15.75">
      <c r="E323" s="38" t="s">
        <v>510</v>
      </c>
      <c r="F323" s="11" t="s">
        <v>193</v>
      </c>
      <c r="G323" s="24">
        <v>1</v>
      </c>
      <c r="H323" s="12" t="s">
        <v>44</v>
      </c>
      <c r="I323" s="23">
        <v>0</v>
      </c>
      <c r="J323" s="25">
        <f t="shared" ref="J323:J325" si="241">I323*G323</f>
        <v>0</v>
      </c>
      <c r="K323" s="27"/>
      <c r="L323" s="139" t="e">
        <f>J323/K539</f>
        <v>#DIV/0!</v>
      </c>
      <c r="M323" s="14"/>
      <c r="N323" s="252">
        <f>O323*J323</f>
        <v>0</v>
      </c>
      <c r="O323" s="253">
        <v>0</v>
      </c>
      <c r="P323" s="254">
        <f>Q323*J323</f>
        <v>0</v>
      </c>
      <c r="Q323" s="255">
        <v>0</v>
      </c>
      <c r="R323" s="256">
        <f>S323*J323</f>
        <v>0</v>
      </c>
      <c r="S323" s="257">
        <v>0</v>
      </c>
      <c r="T323" s="258">
        <f>U323*J323</f>
        <v>0</v>
      </c>
      <c r="U323" s="259">
        <v>0</v>
      </c>
      <c r="V323" s="260">
        <f>W323*J323</f>
        <v>0</v>
      </c>
      <c r="W323" s="261">
        <v>0</v>
      </c>
      <c r="X323" s="262">
        <f>Y323*J323</f>
        <v>0</v>
      </c>
      <c r="Y323" s="296">
        <v>0</v>
      </c>
      <c r="Z323" s="244">
        <f t="shared" ref="Z323" si="242">N323+P323+R323+T323+V323+X323</f>
        <v>0</v>
      </c>
      <c r="AA323" s="245">
        <f t="shared" ref="AA323" si="243">O323+Q323+S323+U323+W323+Y323</f>
        <v>0</v>
      </c>
    </row>
    <row r="324" spans="5:27" ht="15.75">
      <c r="E324" s="38" t="s">
        <v>511</v>
      </c>
      <c r="F324" s="11" t="s">
        <v>199</v>
      </c>
      <c r="G324" s="24">
        <v>1</v>
      </c>
      <c r="H324" s="12" t="s">
        <v>44</v>
      </c>
      <c r="I324" s="23">
        <v>0</v>
      </c>
      <c r="J324" s="25">
        <f t="shared" si="241"/>
        <v>0</v>
      </c>
      <c r="K324" s="27"/>
      <c r="L324" s="139" t="e">
        <f>J324/K539</f>
        <v>#DIV/0!</v>
      </c>
      <c r="M324" s="14"/>
      <c r="N324" s="264">
        <f>O324*J324</f>
        <v>0</v>
      </c>
      <c r="O324" s="231">
        <v>0</v>
      </c>
      <c r="P324" s="232">
        <f>Q324*J324</f>
        <v>0</v>
      </c>
      <c r="Q324" s="233">
        <v>0</v>
      </c>
      <c r="R324" s="234">
        <f>S324*J324</f>
        <v>0</v>
      </c>
      <c r="S324" s="235">
        <v>0</v>
      </c>
      <c r="T324" s="236">
        <f>U324*J324</f>
        <v>0</v>
      </c>
      <c r="U324" s="237">
        <v>0</v>
      </c>
      <c r="V324" s="238">
        <f>W324*J324</f>
        <v>0</v>
      </c>
      <c r="W324" s="239">
        <v>0</v>
      </c>
      <c r="X324" s="240">
        <f>Y324*J324</f>
        <v>0</v>
      </c>
      <c r="Y324" s="243">
        <v>0</v>
      </c>
      <c r="Z324" s="246">
        <f t="shared" ref="Z324:Z325" si="244">N324+P324+R324+T324+V324+X324</f>
        <v>0</v>
      </c>
      <c r="AA324" s="247">
        <f t="shared" ref="AA324:AA325" si="245">O324+Q324+S324+U324+W324+Y324</f>
        <v>0</v>
      </c>
    </row>
    <row r="325" spans="5:27" ht="16.5" thickBot="1">
      <c r="E325" s="38" t="s">
        <v>512</v>
      </c>
      <c r="F325" s="11" t="s">
        <v>194</v>
      </c>
      <c r="G325" s="24">
        <v>1</v>
      </c>
      <c r="H325" s="12" t="s">
        <v>44</v>
      </c>
      <c r="I325" s="23">
        <v>0</v>
      </c>
      <c r="J325" s="25">
        <f t="shared" si="241"/>
        <v>0</v>
      </c>
      <c r="K325" s="27"/>
      <c r="L325" s="139" t="e">
        <f>J325/K539</f>
        <v>#DIV/0!</v>
      </c>
      <c r="M325" s="14"/>
      <c r="N325" s="266">
        <f>O325*J325</f>
        <v>0</v>
      </c>
      <c r="O325" s="267">
        <v>0</v>
      </c>
      <c r="P325" s="268">
        <f>Q325*J325</f>
        <v>0</v>
      </c>
      <c r="Q325" s="269">
        <v>0</v>
      </c>
      <c r="R325" s="270">
        <f>S325*J325</f>
        <v>0</v>
      </c>
      <c r="S325" s="271">
        <v>0</v>
      </c>
      <c r="T325" s="272">
        <f>U325*J325</f>
        <v>0</v>
      </c>
      <c r="U325" s="273">
        <v>0</v>
      </c>
      <c r="V325" s="274">
        <f>W325*J325</f>
        <v>0</v>
      </c>
      <c r="W325" s="275">
        <v>0</v>
      </c>
      <c r="X325" s="276">
        <f>Y325*J325</f>
        <v>0</v>
      </c>
      <c r="Y325" s="297">
        <v>0</v>
      </c>
      <c r="Z325" s="248">
        <f t="shared" si="244"/>
        <v>0</v>
      </c>
      <c r="AA325" s="249">
        <f t="shared" si="245"/>
        <v>0</v>
      </c>
    </row>
    <row r="326" spans="5:27" ht="15.75">
      <c r="E326" s="38"/>
      <c r="F326" s="11"/>
      <c r="G326" s="24"/>
      <c r="H326" s="12"/>
      <c r="I326" s="23"/>
      <c r="J326" s="26"/>
      <c r="K326" s="27"/>
      <c r="L326" s="146"/>
      <c r="M326" s="14"/>
    </row>
    <row r="327" spans="5:27" ht="16.5" thickBot="1">
      <c r="E327" s="38" t="s">
        <v>266</v>
      </c>
      <c r="F327" s="80" t="s">
        <v>188</v>
      </c>
      <c r="G327" s="24"/>
      <c r="H327" s="12"/>
      <c r="I327" s="23"/>
      <c r="J327" s="35"/>
      <c r="K327" s="27"/>
      <c r="L327" s="145"/>
      <c r="M327" s="14"/>
    </row>
    <row r="328" spans="5:27" ht="15.75">
      <c r="E328" s="38" t="s">
        <v>513</v>
      </c>
      <c r="F328" s="11" t="s">
        <v>195</v>
      </c>
      <c r="G328" s="24">
        <v>1</v>
      </c>
      <c r="H328" s="12" t="s">
        <v>44</v>
      </c>
      <c r="I328" s="23">
        <v>0</v>
      </c>
      <c r="J328" s="25">
        <f t="shared" ref="J328:J330" si="246">I328*G328</f>
        <v>0</v>
      </c>
      <c r="K328" s="27"/>
      <c r="L328" s="139" t="e">
        <f>J328/K539</f>
        <v>#DIV/0!</v>
      </c>
      <c r="M328" s="14"/>
      <c r="N328" s="252">
        <f>O328*J328</f>
        <v>0</v>
      </c>
      <c r="O328" s="253">
        <v>0</v>
      </c>
      <c r="P328" s="254">
        <f>Q328*J328</f>
        <v>0</v>
      </c>
      <c r="Q328" s="255">
        <v>0</v>
      </c>
      <c r="R328" s="256">
        <f>S328*J328</f>
        <v>0</v>
      </c>
      <c r="S328" s="257">
        <v>0</v>
      </c>
      <c r="T328" s="258">
        <f>U328*J328</f>
        <v>0</v>
      </c>
      <c r="U328" s="259">
        <v>0</v>
      </c>
      <c r="V328" s="260">
        <f>W328*J328</f>
        <v>0</v>
      </c>
      <c r="W328" s="261">
        <v>0</v>
      </c>
      <c r="X328" s="262">
        <f>Y328*J328</f>
        <v>0</v>
      </c>
      <c r="Y328" s="296">
        <v>0</v>
      </c>
      <c r="Z328" s="244">
        <f t="shared" ref="Z328:Z330" si="247">N328+P328+R328+T328+V328+X328</f>
        <v>0</v>
      </c>
      <c r="AA328" s="245">
        <f t="shared" ref="AA328:AA330" si="248">O328+Q328+S328+U328+W328+Y328</f>
        <v>0</v>
      </c>
    </row>
    <row r="329" spans="5:27" ht="15.75">
      <c r="E329" s="38" t="s">
        <v>514</v>
      </c>
      <c r="F329" s="11" t="s">
        <v>198</v>
      </c>
      <c r="G329" s="24">
        <v>1</v>
      </c>
      <c r="H329" s="12" t="s">
        <v>44</v>
      </c>
      <c r="I329" s="23">
        <v>0</v>
      </c>
      <c r="J329" s="25">
        <f t="shared" si="246"/>
        <v>0</v>
      </c>
      <c r="K329" s="27"/>
      <c r="L329" s="139" t="e">
        <f>J329/K539</f>
        <v>#DIV/0!</v>
      </c>
      <c r="M329" s="14"/>
      <c r="N329" s="264">
        <f>O329*J329</f>
        <v>0</v>
      </c>
      <c r="O329" s="231">
        <v>0</v>
      </c>
      <c r="P329" s="232">
        <f>Q329*J329</f>
        <v>0</v>
      </c>
      <c r="Q329" s="233">
        <v>0</v>
      </c>
      <c r="R329" s="234">
        <f>S329*J329</f>
        <v>0</v>
      </c>
      <c r="S329" s="235">
        <v>0</v>
      </c>
      <c r="T329" s="236">
        <f>U329*J329</f>
        <v>0</v>
      </c>
      <c r="U329" s="237">
        <v>0</v>
      </c>
      <c r="V329" s="238">
        <f>W329*J329</f>
        <v>0</v>
      </c>
      <c r="W329" s="239">
        <v>0</v>
      </c>
      <c r="X329" s="240">
        <f>Y329*J329</f>
        <v>0</v>
      </c>
      <c r="Y329" s="243">
        <v>0</v>
      </c>
      <c r="Z329" s="246">
        <f t="shared" si="247"/>
        <v>0</v>
      </c>
      <c r="AA329" s="247">
        <f t="shared" si="248"/>
        <v>0</v>
      </c>
    </row>
    <row r="330" spans="5:27" ht="16.5" thickBot="1">
      <c r="E330" s="38" t="s">
        <v>515</v>
      </c>
      <c r="F330" s="11" t="s">
        <v>197</v>
      </c>
      <c r="G330" s="24">
        <v>1</v>
      </c>
      <c r="H330" s="12" t="s">
        <v>44</v>
      </c>
      <c r="I330" s="23">
        <v>0</v>
      </c>
      <c r="J330" s="25">
        <f t="shared" si="246"/>
        <v>0</v>
      </c>
      <c r="K330" s="27"/>
      <c r="L330" s="139" t="e">
        <f>J330/K539</f>
        <v>#DIV/0!</v>
      </c>
      <c r="M330" s="14"/>
      <c r="N330" s="266">
        <f>O330*J330</f>
        <v>0</v>
      </c>
      <c r="O330" s="267">
        <v>0</v>
      </c>
      <c r="P330" s="268">
        <f>Q330*J330</f>
        <v>0</v>
      </c>
      <c r="Q330" s="269">
        <v>0</v>
      </c>
      <c r="R330" s="270">
        <f>S330*J330</f>
        <v>0</v>
      </c>
      <c r="S330" s="271">
        <v>0</v>
      </c>
      <c r="T330" s="272">
        <f>U330*J330</f>
        <v>0</v>
      </c>
      <c r="U330" s="273">
        <v>0</v>
      </c>
      <c r="V330" s="274">
        <f>W330*J330</f>
        <v>0</v>
      </c>
      <c r="W330" s="275">
        <v>0</v>
      </c>
      <c r="X330" s="276">
        <f>Y330*J330</f>
        <v>0</v>
      </c>
      <c r="Y330" s="297">
        <v>0</v>
      </c>
      <c r="Z330" s="248">
        <f t="shared" si="247"/>
        <v>0</v>
      </c>
      <c r="AA330" s="249">
        <f t="shared" si="248"/>
        <v>0</v>
      </c>
    </row>
    <row r="331" spans="5:27" ht="16.5" thickBot="1">
      <c r="E331" s="38"/>
      <c r="F331" s="11"/>
      <c r="G331" s="24"/>
      <c r="H331" s="12"/>
      <c r="I331" s="23"/>
      <c r="J331" s="26"/>
      <c r="K331" s="27"/>
      <c r="L331" s="146"/>
      <c r="M331" s="14"/>
    </row>
    <row r="332" spans="5:27" ht="21" thickBot="1">
      <c r="E332" s="84">
        <v>24</v>
      </c>
      <c r="F332" s="83" t="s">
        <v>79</v>
      </c>
      <c r="G332" s="17"/>
      <c r="H332" s="18"/>
      <c r="I332" s="18"/>
      <c r="J332" s="18"/>
      <c r="K332" s="141">
        <f>SUM(J334:J362)</f>
        <v>0</v>
      </c>
      <c r="L332" s="147" t="e">
        <f>SUM(L334:L362)</f>
        <v>#DIV/0!</v>
      </c>
      <c r="M332" s="90">
        <f>K332*20%</f>
        <v>0</v>
      </c>
    </row>
    <row r="333" spans="5:27">
      <c r="E333" s="6"/>
      <c r="F333" s="69"/>
      <c r="K333" s="5"/>
      <c r="L333" s="10"/>
      <c r="M333" s="14"/>
    </row>
    <row r="334" spans="5:27" ht="16.5" thickBot="1">
      <c r="E334" s="38" t="s">
        <v>267</v>
      </c>
      <c r="F334" s="80" t="s">
        <v>203</v>
      </c>
      <c r="G334" s="3"/>
      <c r="H334" s="12"/>
      <c r="I334" s="3"/>
      <c r="K334" s="71"/>
      <c r="L334" s="146"/>
      <c r="M334" s="14"/>
    </row>
    <row r="335" spans="5:27" ht="15.75">
      <c r="E335" s="38" t="s">
        <v>628</v>
      </c>
      <c r="F335" s="11" t="s">
        <v>209</v>
      </c>
      <c r="G335" s="24">
        <v>1</v>
      </c>
      <c r="H335" s="12" t="s">
        <v>44</v>
      </c>
      <c r="I335" s="23">
        <v>0</v>
      </c>
      <c r="J335" s="25">
        <f>I335*G335</f>
        <v>0</v>
      </c>
      <c r="K335" s="27"/>
      <c r="L335" s="139" t="e">
        <f>J335/K539</f>
        <v>#DIV/0!</v>
      </c>
      <c r="M335" s="14"/>
      <c r="N335" s="252">
        <f>O335*J335</f>
        <v>0</v>
      </c>
      <c r="O335" s="253">
        <v>0</v>
      </c>
      <c r="P335" s="254">
        <f>Q335*J335</f>
        <v>0</v>
      </c>
      <c r="Q335" s="255">
        <v>0</v>
      </c>
      <c r="R335" s="256">
        <f>S335*J335</f>
        <v>0</v>
      </c>
      <c r="S335" s="257">
        <v>0</v>
      </c>
      <c r="T335" s="258">
        <f>U335*J335</f>
        <v>0</v>
      </c>
      <c r="U335" s="259">
        <v>0</v>
      </c>
      <c r="V335" s="260">
        <f>W335*J335</f>
        <v>0</v>
      </c>
      <c r="W335" s="261">
        <v>0</v>
      </c>
      <c r="X335" s="262">
        <f>Y335*J335</f>
        <v>0</v>
      </c>
      <c r="Y335" s="296">
        <v>0</v>
      </c>
      <c r="Z335" s="244">
        <f t="shared" ref="Z335:Z337" si="249">N335+P335+R335+T335+V335+X335</f>
        <v>0</v>
      </c>
      <c r="AA335" s="245">
        <f t="shared" ref="AA335:AA337" si="250">O335+Q335+S335+U335+W335+Y335</f>
        <v>0</v>
      </c>
    </row>
    <row r="336" spans="5:27" ht="15.75">
      <c r="E336" s="38" t="s">
        <v>629</v>
      </c>
      <c r="F336" s="11" t="s">
        <v>90</v>
      </c>
      <c r="G336" s="24">
        <v>4</v>
      </c>
      <c r="H336" s="12" t="s">
        <v>47</v>
      </c>
      <c r="I336" s="23">
        <v>0</v>
      </c>
      <c r="J336" s="25">
        <f>I336*G336</f>
        <v>0</v>
      </c>
      <c r="K336" s="27"/>
      <c r="L336" s="139" t="e">
        <f>J336/K539</f>
        <v>#DIV/0!</v>
      </c>
      <c r="M336" s="14"/>
      <c r="N336" s="264">
        <f>O336*J336</f>
        <v>0</v>
      </c>
      <c r="O336" s="231">
        <v>0</v>
      </c>
      <c r="P336" s="232">
        <f>Q336*J336</f>
        <v>0</v>
      </c>
      <c r="Q336" s="233">
        <v>0</v>
      </c>
      <c r="R336" s="234">
        <f>S336*J336</f>
        <v>0</v>
      </c>
      <c r="S336" s="235">
        <v>0</v>
      </c>
      <c r="T336" s="236">
        <f>U336*J336</f>
        <v>0</v>
      </c>
      <c r="U336" s="237">
        <v>0</v>
      </c>
      <c r="V336" s="238">
        <f>W336*J336</f>
        <v>0</v>
      </c>
      <c r="W336" s="239">
        <v>0</v>
      </c>
      <c r="X336" s="240">
        <f>Y336*J336</f>
        <v>0</v>
      </c>
      <c r="Y336" s="243">
        <v>0</v>
      </c>
      <c r="Z336" s="246">
        <f t="shared" si="249"/>
        <v>0</v>
      </c>
      <c r="AA336" s="247">
        <f t="shared" si="250"/>
        <v>0</v>
      </c>
    </row>
    <row r="337" spans="5:27" ht="15.75">
      <c r="E337" s="38" t="s">
        <v>630</v>
      </c>
      <c r="F337" s="11" t="s">
        <v>89</v>
      </c>
      <c r="G337" s="24">
        <v>1</v>
      </c>
      <c r="H337" s="12" t="s">
        <v>47</v>
      </c>
      <c r="I337" s="23">
        <v>0</v>
      </c>
      <c r="J337" s="25">
        <f t="shared" ref="J337:J362" si="251">I337*G337</f>
        <v>0</v>
      </c>
      <c r="K337" s="27"/>
      <c r="L337" s="139" t="e">
        <f>J337/K539</f>
        <v>#DIV/0!</v>
      </c>
      <c r="M337" s="14"/>
      <c r="N337" s="264">
        <f>O337*J337</f>
        <v>0</v>
      </c>
      <c r="O337" s="231">
        <v>0</v>
      </c>
      <c r="P337" s="232">
        <f>Q337*J337</f>
        <v>0</v>
      </c>
      <c r="Q337" s="233">
        <v>0</v>
      </c>
      <c r="R337" s="234">
        <f>S337*J337</f>
        <v>0</v>
      </c>
      <c r="S337" s="235">
        <v>0</v>
      </c>
      <c r="T337" s="236">
        <f>U337*J337</f>
        <v>0</v>
      </c>
      <c r="U337" s="237">
        <v>0</v>
      </c>
      <c r="V337" s="238">
        <f>W337*J337</f>
        <v>0</v>
      </c>
      <c r="W337" s="239">
        <v>0</v>
      </c>
      <c r="X337" s="240">
        <f>Y337*J337</f>
        <v>0</v>
      </c>
      <c r="Y337" s="243">
        <v>0</v>
      </c>
      <c r="Z337" s="246">
        <f t="shared" si="249"/>
        <v>0</v>
      </c>
      <c r="AA337" s="247">
        <f t="shared" si="250"/>
        <v>0</v>
      </c>
    </row>
    <row r="338" spans="5:27" ht="15.75">
      <c r="E338" s="38" t="s">
        <v>631</v>
      </c>
      <c r="F338" s="11" t="s">
        <v>210</v>
      </c>
      <c r="G338" s="24">
        <v>1</v>
      </c>
      <c r="H338" s="12" t="s">
        <v>44</v>
      </c>
      <c r="I338" s="23">
        <v>0</v>
      </c>
      <c r="J338" s="25">
        <f t="shared" si="251"/>
        <v>0</v>
      </c>
      <c r="K338" s="27"/>
      <c r="L338" s="139" t="e">
        <f>J338/K539</f>
        <v>#DIV/0!</v>
      </c>
      <c r="M338" s="14"/>
      <c r="N338" s="264">
        <f>O338*J338</f>
        <v>0</v>
      </c>
      <c r="O338" s="231">
        <v>0</v>
      </c>
      <c r="P338" s="232">
        <f>Q338*J338</f>
        <v>0</v>
      </c>
      <c r="Q338" s="233">
        <v>0</v>
      </c>
      <c r="R338" s="234">
        <f>S338*J338</f>
        <v>0</v>
      </c>
      <c r="S338" s="235">
        <v>0</v>
      </c>
      <c r="T338" s="236">
        <f>U338*J338</f>
        <v>0</v>
      </c>
      <c r="U338" s="237">
        <v>0</v>
      </c>
      <c r="V338" s="238">
        <f>W338*J338</f>
        <v>0</v>
      </c>
      <c r="W338" s="239">
        <v>0</v>
      </c>
      <c r="X338" s="240">
        <f>Y338*J338</f>
        <v>0</v>
      </c>
      <c r="Y338" s="243">
        <v>0</v>
      </c>
      <c r="Z338" s="246">
        <f t="shared" ref="Z338:Z339" si="252">N338+P338+R338+T338+V338+X338</f>
        <v>0</v>
      </c>
      <c r="AA338" s="247">
        <f t="shared" ref="AA338:AA339" si="253">O338+Q338+S338+U338+W338+Y338</f>
        <v>0</v>
      </c>
    </row>
    <row r="339" spans="5:27" ht="16.5" thickBot="1">
      <c r="E339" s="38" t="s">
        <v>632</v>
      </c>
      <c r="F339" s="11" t="s">
        <v>211</v>
      </c>
      <c r="G339" s="24">
        <v>1</v>
      </c>
      <c r="H339" s="12" t="s">
        <v>44</v>
      </c>
      <c r="I339" s="23">
        <v>0</v>
      </c>
      <c r="J339" s="25">
        <f t="shared" si="251"/>
        <v>0</v>
      </c>
      <c r="K339" s="27"/>
      <c r="L339" s="139" t="e">
        <f>J339/K539</f>
        <v>#DIV/0!</v>
      </c>
      <c r="M339" s="14"/>
      <c r="N339" s="266">
        <f>O339*J339</f>
        <v>0</v>
      </c>
      <c r="O339" s="267">
        <v>0</v>
      </c>
      <c r="P339" s="268">
        <f>Q339*J339</f>
        <v>0</v>
      </c>
      <c r="Q339" s="269">
        <v>0</v>
      </c>
      <c r="R339" s="270">
        <f>S339*J339</f>
        <v>0</v>
      </c>
      <c r="S339" s="271">
        <v>0</v>
      </c>
      <c r="T339" s="272">
        <f>U339*J339</f>
        <v>0</v>
      </c>
      <c r="U339" s="273">
        <v>0</v>
      </c>
      <c r="V339" s="274">
        <f>W339*J339</f>
        <v>0</v>
      </c>
      <c r="W339" s="275">
        <v>0</v>
      </c>
      <c r="X339" s="276">
        <f>Y339*J339</f>
        <v>0</v>
      </c>
      <c r="Y339" s="297">
        <v>0</v>
      </c>
      <c r="Z339" s="248">
        <f t="shared" si="252"/>
        <v>0</v>
      </c>
      <c r="AA339" s="249">
        <f t="shared" si="253"/>
        <v>0</v>
      </c>
    </row>
    <row r="340" spans="5:27" ht="15.75">
      <c r="E340" s="38"/>
      <c r="F340" s="15"/>
      <c r="G340" s="24"/>
      <c r="H340" s="12"/>
      <c r="I340" s="23"/>
      <c r="J340" s="26"/>
      <c r="K340" s="27"/>
      <c r="L340" s="139"/>
      <c r="M340" s="14"/>
    </row>
    <row r="341" spans="5:27" ht="16.5" thickBot="1">
      <c r="E341" s="38" t="s">
        <v>268</v>
      </c>
      <c r="F341" s="80" t="s">
        <v>214</v>
      </c>
      <c r="G341" s="24"/>
      <c r="H341" s="12"/>
      <c r="I341" s="23"/>
      <c r="J341" s="35"/>
      <c r="K341" s="27"/>
      <c r="L341" s="139"/>
      <c r="M341" s="14"/>
    </row>
    <row r="342" spans="5:27" ht="30">
      <c r="E342" s="38" t="s">
        <v>633</v>
      </c>
      <c r="F342" s="11" t="s">
        <v>621</v>
      </c>
      <c r="G342" s="24">
        <v>1</v>
      </c>
      <c r="H342" s="12" t="s">
        <v>44</v>
      </c>
      <c r="I342" s="23">
        <v>0</v>
      </c>
      <c r="J342" s="25">
        <f>I342*G342</f>
        <v>0</v>
      </c>
      <c r="K342" s="27"/>
      <c r="L342" s="139" t="e">
        <f>J342/K539</f>
        <v>#DIV/0!</v>
      </c>
      <c r="M342" s="14"/>
      <c r="N342" s="252">
        <f>O342*J342</f>
        <v>0</v>
      </c>
      <c r="O342" s="253">
        <v>0</v>
      </c>
      <c r="P342" s="254">
        <f>Q342*J342</f>
        <v>0</v>
      </c>
      <c r="Q342" s="255">
        <v>0</v>
      </c>
      <c r="R342" s="256">
        <f>S342*J342</f>
        <v>0</v>
      </c>
      <c r="S342" s="257">
        <v>0</v>
      </c>
      <c r="T342" s="258">
        <f>U342*J342</f>
        <v>0</v>
      </c>
      <c r="U342" s="259">
        <v>0</v>
      </c>
      <c r="V342" s="260">
        <f>W342*J342</f>
        <v>0</v>
      </c>
      <c r="W342" s="261">
        <v>0</v>
      </c>
      <c r="X342" s="262">
        <f>Y342*J342</f>
        <v>0</v>
      </c>
      <c r="Y342" s="296">
        <v>0</v>
      </c>
      <c r="Z342" s="244">
        <f t="shared" ref="Z342:Z344" si="254">N342+P342+R342+T342+V342+X342</f>
        <v>0</v>
      </c>
      <c r="AA342" s="245">
        <f t="shared" ref="AA342:AA344" si="255">O342+Q342+S342+U342+W342+Y342</f>
        <v>0</v>
      </c>
    </row>
    <row r="343" spans="5:27" ht="15.75">
      <c r="E343" s="38" t="s">
        <v>634</v>
      </c>
      <c r="F343" s="11" t="s">
        <v>620</v>
      </c>
      <c r="G343" s="24">
        <v>4</v>
      </c>
      <c r="H343" s="12" t="s">
        <v>47</v>
      </c>
      <c r="I343" s="23">
        <v>0</v>
      </c>
      <c r="J343" s="25">
        <f t="shared" si="251"/>
        <v>0</v>
      </c>
      <c r="K343" s="27"/>
      <c r="L343" s="139" t="e">
        <f>J343/K539</f>
        <v>#DIV/0!</v>
      </c>
      <c r="M343" s="14"/>
      <c r="N343" s="264">
        <f>O343*J343</f>
        <v>0</v>
      </c>
      <c r="O343" s="231">
        <v>0</v>
      </c>
      <c r="P343" s="232">
        <f>Q343*J343</f>
        <v>0</v>
      </c>
      <c r="Q343" s="233">
        <v>0</v>
      </c>
      <c r="R343" s="234">
        <f>S343*J343</f>
        <v>0</v>
      </c>
      <c r="S343" s="235">
        <v>0</v>
      </c>
      <c r="T343" s="236">
        <f>U343*J343</f>
        <v>0</v>
      </c>
      <c r="U343" s="237">
        <v>0</v>
      </c>
      <c r="V343" s="238">
        <f>W343*J343</f>
        <v>0</v>
      </c>
      <c r="W343" s="239">
        <v>0</v>
      </c>
      <c r="X343" s="240">
        <f>Y343*J343</f>
        <v>0</v>
      </c>
      <c r="Y343" s="243">
        <v>0</v>
      </c>
      <c r="Z343" s="246">
        <f t="shared" si="254"/>
        <v>0</v>
      </c>
      <c r="AA343" s="247">
        <f t="shared" si="255"/>
        <v>0</v>
      </c>
    </row>
    <row r="344" spans="5:27" ht="15.75">
      <c r="E344" s="38" t="s">
        <v>635</v>
      </c>
      <c r="F344" s="11" t="s">
        <v>212</v>
      </c>
      <c r="G344" s="24">
        <v>1</v>
      </c>
      <c r="H344" s="12" t="s">
        <v>44</v>
      </c>
      <c r="I344" s="23">
        <v>0</v>
      </c>
      <c r="J344" s="25">
        <f>I344*G344</f>
        <v>0</v>
      </c>
      <c r="K344" s="27"/>
      <c r="L344" s="139" t="e">
        <f>J344/K539</f>
        <v>#DIV/0!</v>
      </c>
      <c r="M344" s="14"/>
      <c r="N344" s="264">
        <f>O344*J344</f>
        <v>0</v>
      </c>
      <c r="O344" s="231">
        <v>0</v>
      </c>
      <c r="P344" s="232">
        <f>Q344*J344</f>
        <v>0</v>
      </c>
      <c r="Q344" s="233">
        <v>0</v>
      </c>
      <c r="R344" s="234">
        <f>S344*J344</f>
        <v>0</v>
      </c>
      <c r="S344" s="235">
        <v>0</v>
      </c>
      <c r="T344" s="236">
        <f>U344*J344</f>
        <v>0</v>
      </c>
      <c r="U344" s="237">
        <v>0</v>
      </c>
      <c r="V344" s="238">
        <f>W344*J344</f>
        <v>0</v>
      </c>
      <c r="W344" s="239">
        <v>0</v>
      </c>
      <c r="X344" s="240">
        <f>Y344*J344</f>
        <v>0</v>
      </c>
      <c r="Y344" s="243">
        <v>0</v>
      </c>
      <c r="Z344" s="246">
        <f t="shared" si="254"/>
        <v>0</v>
      </c>
      <c r="AA344" s="247">
        <f t="shared" si="255"/>
        <v>0</v>
      </c>
    </row>
    <row r="345" spans="5:27" ht="16.5" thickBot="1">
      <c r="E345" s="171" t="s">
        <v>636</v>
      </c>
      <c r="F345" s="168" t="s">
        <v>625</v>
      </c>
      <c r="G345" s="165">
        <v>0</v>
      </c>
      <c r="H345" s="165" t="s">
        <v>44</v>
      </c>
      <c r="I345" s="167">
        <v>0</v>
      </c>
      <c r="J345" s="442">
        <f>I345*G345</f>
        <v>0</v>
      </c>
      <c r="K345" s="173"/>
      <c r="L345" s="180" t="e">
        <f>J345/K539</f>
        <v>#DIV/0!</v>
      </c>
      <c r="M345" s="14"/>
      <c r="N345" s="307">
        <f>O345*J345</f>
        <v>0</v>
      </c>
      <c r="O345" s="308">
        <v>0</v>
      </c>
      <c r="P345" s="309">
        <f>Q345*J345</f>
        <v>0</v>
      </c>
      <c r="Q345" s="308">
        <v>0</v>
      </c>
      <c r="R345" s="309">
        <f>S345*J345</f>
        <v>0</v>
      </c>
      <c r="S345" s="308">
        <v>0</v>
      </c>
      <c r="T345" s="309">
        <f>U345*J345</f>
        <v>0</v>
      </c>
      <c r="U345" s="308">
        <v>0</v>
      </c>
      <c r="V345" s="309">
        <f>W345*J345</f>
        <v>0</v>
      </c>
      <c r="W345" s="308">
        <v>0</v>
      </c>
      <c r="X345" s="309">
        <f>Y345*J345</f>
        <v>0</v>
      </c>
      <c r="Y345" s="310">
        <v>0</v>
      </c>
      <c r="Z345" s="311">
        <f t="shared" ref="Z345" si="256">N345+P345+R345+T345+V345+X345</f>
        <v>0</v>
      </c>
      <c r="AA345" s="312">
        <f t="shared" ref="AA345" si="257">O345+Q345+S345+U345+W345+Y345</f>
        <v>0</v>
      </c>
    </row>
    <row r="346" spans="5:27" ht="15.75">
      <c r="E346" s="38"/>
      <c r="F346" s="15"/>
      <c r="G346" s="24"/>
      <c r="H346" s="12"/>
      <c r="I346" s="23"/>
      <c r="J346" s="26"/>
      <c r="K346" s="27"/>
      <c r="L346" s="139"/>
      <c r="M346" s="14"/>
    </row>
    <row r="347" spans="5:27" ht="16.5" thickBot="1">
      <c r="E347" s="38" t="s">
        <v>269</v>
      </c>
      <c r="F347" s="80" t="s">
        <v>204</v>
      </c>
      <c r="G347" s="24"/>
      <c r="H347" s="12"/>
      <c r="I347" s="23"/>
      <c r="J347" s="35"/>
      <c r="K347" s="27"/>
      <c r="L347" s="139"/>
      <c r="M347" s="14"/>
    </row>
    <row r="348" spans="5:27" ht="30">
      <c r="E348" s="38" t="s">
        <v>637</v>
      </c>
      <c r="F348" s="11" t="s">
        <v>622</v>
      </c>
      <c r="G348" s="24">
        <v>1</v>
      </c>
      <c r="H348" s="12" t="s">
        <v>44</v>
      </c>
      <c r="I348" s="23">
        <v>0</v>
      </c>
      <c r="J348" s="25">
        <f>I348*G348</f>
        <v>0</v>
      </c>
      <c r="K348" s="27"/>
      <c r="L348" s="139" t="e">
        <f>J348/K539</f>
        <v>#DIV/0!</v>
      </c>
      <c r="M348" s="14"/>
      <c r="N348" s="252">
        <f>O348*J348</f>
        <v>0</v>
      </c>
      <c r="O348" s="253">
        <v>0</v>
      </c>
      <c r="P348" s="254">
        <f>Q348*J348</f>
        <v>0</v>
      </c>
      <c r="Q348" s="255">
        <v>0.2</v>
      </c>
      <c r="R348" s="256">
        <f>S348*J348</f>
        <v>0</v>
      </c>
      <c r="S348" s="257">
        <v>0</v>
      </c>
      <c r="T348" s="258">
        <f>U348*J348</f>
        <v>0</v>
      </c>
      <c r="U348" s="259">
        <v>0</v>
      </c>
      <c r="V348" s="260">
        <f>W348*J348</f>
        <v>0</v>
      </c>
      <c r="W348" s="261">
        <v>0</v>
      </c>
      <c r="X348" s="262">
        <f>Y348*J348</f>
        <v>0</v>
      </c>
      <c r="Y348" s="292">
        <v>0</v>
      </c>
      <c r="Z348" s="293">
        <f t="shared" ref="Z348:Z350" si="258">N348+P348+R348+T348+V348+X348</f>
        <v>0</v>
      </c>
      <c r="AA348" s="245">
        <f t="shared" ref="AA348:AA350" si="259">O348+Q348+S348+U348+W348+Y348</f>
        <v>0.2</v>
      </c>
    </row>
    <row r="349" spans="5:27" ht="15.75">
      <c r="E349" s="38" t="s">
        <v>638</v>
      </c>
      <c r="F349" s="11" t="s">
        <v>623</v>
      </c>
      <c r="G349" s="24">
        <v>8</v>
      </c>
      <c r="H349" s="12" t="s">
        <v>47</v>
      </c>
      <c r="I349" s="23">
        <v>0</v>
      </c>
      <c r="J349" s="25">
        <f t="shared" ref="J349" si="260">I349*G349</f>
        <v>0</v>
      </c>
      <c r="K349" s="27"/>
      <c r="L349" s="139" t="e">
        <f>J349/K539</f>
        <v>#DIV/0!</v>
      </c>
      <c r="M349" s="14"/>
      <c r="N349" s="264">
        <f>O349*J349</f>
        <v>0</v>
      </c>
      <c r="O349" s="231">
        <v>0</v>
      </c>
      <c r="P349" s="232">
        <f>Q349*J349</f>
        <v>0</v>
      </c>
      <c r="Q349" s="233">
        <v>0.2</v>
      </c>
      <c r="R349" s="234">
        <f>S349*J349</f>
        <v>0</v>
      </c>
      <c r="S349" s="235">
        <v>0</v>
      </c>
      <c r="T349" s="236">
        <f>U349*J349</f>
        <v>0</v>
      </c>
      <c r="U349" s="237">
        <v>0</v>
      </c>
      <c r="V349" s="238">
        <f>W349*J349</f>
        <v>0</v>
      </c>
      <c r="W349" s="239">
        <v>0</v>
      </c>
      <c r="X349" s="240">
        <f>Y349*J349</f>
        <v>0</v>
      </c>
      <c r="Y349" s="241">
        <v>0</v>
      </c>
      <c r="Z349" s="242">
        <f t="shared" si="258"/>
        <v>0</v>
      </c>
      <c r="AA349" s="247">
        <f t="shared" si="259"/>
        <v>0.2</v>
      </c>
    </row>
    <row r="350" spans="5:27" ht="15.75">
      <c r="E350" s="38" t="s">
        <v>639</v>
      </c>
      <c r="F350" s="11" t="s">
        <v>91</v>
      </c>
      <c r="G350" s="24">
        <v>3</v>
      </c>
      <c r="H350" s="12" t="s">
        <v>47</v>
      </c>
      <c r="I350" s="23">
        <v>0</v>
      </c>
      <c r="J350" s="25">
        <f t="shared" si="251"/>
        <v>0</v>
      </c>
      <c r="K350" s="27"/>
      <c r="L350" s="139" t="e">
        <f>J350/K539</f>
        <v>#DIV/0!</v>
      </c>
      <c r="M350" s="14"/>
      <c r="N350" s="264">
        <f>O350*J350</f>
        <v>0</v>
      </c>
      <c r="O350" s="231">
        <v>0</v>
      </c>
      <c r="P350" s="232">
        <f>Q350*J350</f>
        <v>0</v>
      </c>
      <c r="Q350" s="233">
        <v>0.2</v>
      </c>
      <c r="R350" s="234">
        <f>S350*J350</f>
        <v>0</v>
      </c>
      <c r="S350" s="235">
        <v>0</v>
      </c>
      <c r="T350" s="236">
        <f>U350*J350</f>
        <v>0</v>
      </c>
      <c r="U350" s="237">
        <v>0</v>
      </c>
      <c r="V350" s="238">
        <f>W350*J350</f>
        <v>0</v>
      </c>
      <c r="W350" s="239">
        <v>0</v>
      </c>
      <c r="X350" s="240">
        <f>Y350*J350</f>
        <v>0</v>
      </c>
      <c r="Y350" s="241">
        <v>0</v>
      </c>
      <c r="Z350" s="242">
        <f t="shared" si="258"/>
        <v>0</v>
      </c>
      <c r="AA350" s="247">
        <f t="shared" si="259"/>
        <v>0.2</v>
      </c>
    </row>
    <row r="351" spans="5:27" ht="30">
      <c r="E351" s="38" t="s">
        <v>640</v>
      </c>
      <c r="F351" s="11" t="s">
        <v>624</v>
      </c>
      <c r="G351" s="24">
        <v>9.35</v>
      </c>
      <c r="H351" s="12" t="s">
        <v>46</v>
      </c>
      <c r="I351" s="23">
        <v>0</v>
      </c>
      <c r="J351" s="25">
        <f t="shared" si="251"/>
        <v>0</v>
      </c>
      <c r="K351" s="27"/>
      <c r="L351" s="139" t="e">
        <f>J351/K539</f>
        <v>#DIV/0!</v>
      </c>
      <c r="M351" s="14"/>
      <c r="N351" s="264">
        <f>O351*J351</f>
        <v>0</v>
      </c>
      <c r="O351" s="231">
        <v>0</v>
      </c>
      <c r="P351" s="232">
        <f>Q351*J351</f>
        <v>0</v>
      </c>
      <c r="Q351" s="233">
        <v>0.2</v>
      </c>
      <c r="R351" s="234">
        <f>S351*J351</f>
        <v>0</v>
      </c>
      <c r="S351" s="235">
        <v>0</v>
      </c>
      <c r="T351" s="236">
        <f>U351*J351</f>
        <v>0</v>
      </c>
      <c r="U351" s="237">
        <v>0</v>
      </c>
      <c r="V351" s="238">
        <f>W351*J351</f>
        <v>0</v>
      </c>
      <c r="W351" s="239">
        <v>0</v>
      </c>
      <c r="X351" s="240">
        <f>Y351*J351</f>
        <v>0</v>
      </c>
      <c r="Y351" s="241">
        <v>0</v>
      </c>
      <c r="Z351" s="242">
        <f t="shared" ref="Z351:Z352" si="261">N351+P351+R351+T351+V351+X351</f>
        <v>0</v>
      </c>
      <c r="AA351" s="247">
        <f t="shared" ref="AA351:AA352" si="262">O351+Q351+S351+U351+W351+Y351</f>
        <v>0.2</v>
      </c>
    </row>
    <row r="352" spans="5:27" ht="16.5" thickBot="1">
      <c r="E352" s="38" t="s">
        <v>641</v>
      </c>
      <c r="F352" s="11" t="s">
        <v>213</v>
      </c>
      <c r="G352" s="24">
        <v>1</v>
      </c>
      <c r="H352" s="12" t="s">
        <v>44</v>
      </c>
      <c r="I352" s="23">
        <v>0</v>
      </c>
      <c r="J352" s="25">
        <f t="shared" si="251"/>
        <v>0</v>
      </c>
      <c r="K352" s="27"/>
      <c r="L352" s="139" t="e">
        <f>J352/K539</f>
        <v>#DIV/0!</v>
      </c>
      <c r="M352" s="14"/>
      <c r="N352" s="266">
        <f>O352*J352</f>
        <v>0</v>
      </c>
      <c r="O352" s="267">
        <v>0</v>
      </c>
      <c r="P352" s="268">
        <f>Q352*J352</f>
        <v>0</v>
      </c>
      <c r="Q352" s="269">
        <v>0.2</v>
      </c>
      <c r="R352" s="270">
        <f>S352*J352</f>
        <v>0</v>
      </c>
      <c r="S352" s="271">
        <v>0</v>
      </c>
      <c r="T352" s="272">
        <f>U352*J352</f>
        <v>0</v>
      </c>
      <c r="U352" s="273">
        <v>0</v>
      </c>
      <c r="V352" s="274">
        <f>W352*J352</f>
        <v>0</v>
      </c>
      <c r="W352" s="275">
        <v>0</v>
      </c>
      <c r="X352" s="276">
        <f>Y352*J352</f>
        <v>0</v>
      </c>
      <c r="Y352" s="294">
        <v>0</v>
      </c>
      <c r="Z352" s="295">
        <f t="shared" si="261"/>
        <v>0</v>
      </c>
      <c r="AA352" s="249">
        <f t="shared" si="262"/>
        <v>0.2</v>
      </c>
    </row>
    <row r="353" spans="4:27" ht="15.75">
      <c r="E353" s="38"/>
      <c r="F353" s="15"/>
      <c r="G353" s="24"/>
      <c r="H353" s="12"/>
      <c r="I353" s="23"/>
      <c r="J353" s="26"/>
      <c r="K353" s="27"/>
      <c r="L353" s="139"/>
      <c r="M353" s="14"/>
    </row>
    <row r="354" spans="4:27" ht="16.5" thickBot="1">
      <c r="E354" s="38" t="s">
        <v>270</v>
      </c>
      <c r="F354" s="80" t="s">
        <v>205</v>
      </c>
      <c r="G354" s="24"/>
      <c r="H354" s="12"/>
      <c r="I354" s="23"/>
      <c r="J354" s="35"/>
      <c r="K354" s="27"/>
      <c r="L354" s="139"/>
      <c r="M354" s="14"/>
    </row>
    <row r="355" spans="4:27" ht="15.75">
      <c r="E355" s="38" t="s">
        <v>642</v>
      </c>
      <c r="F355" s="11" t="s">
        <v>283</v>
      </c>
      <c r="G355" s="24">
        <v>2</v>
      </c>
      <c r="H355" s="12" t="s">
        <v>47</v>
      </c>
      <c r="I355" s="23">
        <v>0</v>
      </c>
      <c r="J355" s="25">
        <f t="shared" ref="J355" si="263">I355*G355</f>
        <v>0</v>
      </c>
      <c r="K355" s="27"/>
      <c r="L355" s="139" t="e">
        <f>J355/K539</f>
        <v>#DIV/0!</v>
      </c>
      <c r="M355" s="14"/>
      <c r="N355" s="252">
        <f t="shared" ref="N355:N362" si="264">O355*J355</f>
        <v>0</v>
      </c>
      <c r="O355" s="253">
        <v>0</v>
      </c>
      <c r="P355" s="254">
        <f t="shared" ref="P355:P362" si="265">Q355*J355</f>
        <v>0</v>
      </c>
      <c r="Q355" s="255">
        <v>0</v>
      </c>
      <c r="R355" s="256">
        <f t="shared" ref="R355:R362" si="266">S355*J355</f>
        <v>0</v>
      </c>
      <c r="S355" s="257">
        <v>0</v>
      </c>
      <c r="T355" s="258">
        <f t="shared" ref="T355:T362" si="267">U355*J355</f>
        <v>0</v>
      </c>
      <c r="U355" s="259">
        <v>0</v>
      </c>
      <c r="V355" s="260">
        <f t="shared" ref="V355:V362" si="268">W355*J355</f>
        <v>0</v>
      </c>
      <c r="W355" s="261">
        <v>0</v>
      </c>
      <c r="X355" s="262">
        <f t="shared" ref="X355:X362" si="269">Y355*J355</f>
        <v>0</v>
      </c>
      <c r="Y355" s="296">
        <v>0</v>
      </c>
      <c r="Z355" s="244">
        <f t="shared" ref="Z355:Z357" si="270">N355+P355+R355+T355+V355+X355</f>
        <v>0</v>
      </c>
      <c r="AA355" s="245">
        <f t="shared" ref="AA355:AA357" si="271">O355+Q355+S355+U355+W355+Y355</f>
        <v>0</v>
      </c>
    </row>
    <row r="356" spans="4:27" ht="15.75">
      <c r="E356" s="38" t="s">
        <v>643</v>
      </c>
      <c r="F356" s="11" t="s">
        <v>215</v>
      </c>
      <c r="G356" s="24">
        <v>1</v>
      </c>
      <c r="H356" s="12" t="s">
        <v>44</v>
      </c>
      <c r="I356" s="23">
        <v>0</v>
      </c>
      <c r="J356" s="25">
        <f t="shared" si="251"/>
        <v>0</v>
      </c>
      <c r="K356" s="27"/>
      <c r="L356" s="139" t="e">
        <f>J356/K539</f>
        <v>#DIV/0!</v>
      </c>
      <c r="M356" s="14"/>
      <c r="N356" s="264">
        <f t="shared" si="264"/>
        <v>0</v>
      </c>
      <c r="O356" s="231">
        <v>0</v>
      </c>
      <c r="P356" s="232">
        <f t="shared" si="265"/>
        <v>0</v>
      </c>
      <c r="Q356" s="233">
        <v>0</v>
      </c>
      <c r="R356" s="234">
        <f t="shared" si="266"/>
        <v>0</v>
      </c>
      <c r="S356" s="235">
        <v>0</v>
      </c>
      <c r="T356" s="236">
        <f t="shared" si="267"/>
        <v>0</v>
      </c>
      <c r="U356" s="237">
        <v>0</v>
      </c>
      <c r="V356" s="238">
        <f t="shared" si="268"/>
        <v>0</v>
      </c>
      <c r="W356" s="239">
        <v>0</v>
      </c>
      <c r="X356" s="240">
        <f t="shared" si="269"/>
        <v>0</v>
      </c>
      <c r="Y356" s="243">
        <v>0</v>
      </c>
      <c r="Z356" s="246">
        <f t="shared" si="270"/>
        <v>0</v>
      </c>
      <c r="AA356" s="247">
        <f t="shared" si="271"/>
        <v>0</v>
      </c>
    </row>
    <row r="357" spans="4:27" ht="30">
      <c r="E357" s="38" t="s">
        <v>644</v>
      </c>
      <c r="F357" s="11" t="s">
        <v>92</v>
      </c>
      <c r="G357" s="24">
        <v>1</v>
      </c>
      <c r="H357" s="12" t="s">
        <v>44</v>
      </c>
      <c r="I357" s="23">
        <v>0</v>
      </c>
      <c r="J357" s="25">
        <f t="shared" si="251"/>
        <v>0</v>
      </c>
      <c r="K357" s="27"/>
      <c r="L357" s="139" t="e">
        <f>J357/K539</f>
        <v>#DIV/0!</v>
      </c>
      <c r="M357" s="14"/>
      <c r="N357" s="264">
        <f t="shared" si="264"/>
        <v>0</v>
      </c>
      <c r="O357" s="231">
        <v>0</v>
      </c>
      <c r="P357" s="232">
        <f t="shared" si="265"/>
        <v>0</v>
      </c>
      <c r="Q357" s="233">
        <v>0</v>
      </c>
      <c r="R357" s="234">
        <f t="shared" si="266"/>
        <v>0</v>
      </c>
      <c r="S357" s="235">
        <v>0</v>
      </c>
      <c r="T357" s="236">
        <f t="shared" si="267"/>
        <v>0</v>
      </c>
      <c r="U357" s="237">
        <v>0</v>
      </c>
      <c r="V357" s="238">
        <f t="shared" si="268"/>
        <v>0</v>
      </c>
      <c r="W357" s="239">
        <v>0</v>
      </c>
      <c r="X357" s="240">
        <f t="shared" si="269"/>
        <v>0</v>
      </c>
      <c r="Y357" s="243">
        <v>0</v>
      </c>
      <c r="Z357" s="246">
        <f t="shared" si="270"/>
        <v>0</v>
      </c>
      <c r="AA357" s="247">
        <f t="shared" si="271"/>
        <v>0</v>
      </c>
    </row>
    <row r="358" spans="4:27" ht="30">
      <c r="E358" s="38" t="s">
        <v>645</v>
      </c>
      <c r="F358" s="11" t="s">
        <v>93</v>
      </c>
      <c r="G358" s="24">
        <v>1</v>
      </c>
      <c r="H358" s="12" t="s">
        <v>44</v>
      </c>
      <c r="I358" s="23">
        <v>0</v>
      </c>
      <c r="J358" s="25">
        <f t="shared" si="251"/>
        <v>0</v>
      </c>
      <c r="K358" s="27"/>
      <c r="L358" s="139" t="e">
        <f>J358/K539</f>
        <v>#DIV/0!</v>
      </c>
      <c r="M358" s="14"/>
      <c r="N358" s="264">
        <f t="shared" si="264"/>
        <v>0</v>
      </c>
      <c r="O358" s="231">
        <v>0</v>
      </c>
      <c r="P358" s="232">
        <f t="shared" si="265"/>
        <v>0</v>
      </c>
      <c r="Q358" s="233">
        <v>0</v>
      </c>
      <c r="R358" s="234">
        <f t="shared" si="266"/>
        <v>0</v>
      </c>
      <c r="S358" s="235">
        <v>0</v>
      </c>
      <c r="T358" s="236">
        <f t="shared" si="267"/>
        <v>0</v>
      </c>
      <c r="U358" s="237">
        <v>0</v>
      </c>
      <c r="V358" s="238">
        <f t="shared" si="268"/>
        <v>0</v>
      </c>
      <c r="W358" s="239">
        <v>0</v>
      </c>
      <c r="X358" s="240">
        <f t="shared" si="269"/>
        <v>0</v>
      </c>
      <c r="Y358" s="243">
        <v>0</v>
      </c>
      <c r="Z358" s="246">
        <f t="shared" ref="Z358:Z362" si="272">N358+P358+R358+T358+V358+X358</f>
        <v>0</v>
      </c>
      <c r="AA358" s="247">
        <f t="shared" ref="AA358:AA362" si="273">O358+Q358+S358+U358+W358+Y358</f>
        <v>0</v>
      </c>
    </row>
    <row r="359" spans="4:27" ht="30">
      <c r="E359" s="38" t="s">
        <v>646</v>
      </c>
      <c r="F359" s="11" t="s">
        <v>94</v>
      </c>
      <c r="G359" s="24">
        <v>1</v>
      </c>
      <c r="H359" s="12" t="s">
        <v>44</v>
      </c>
      <c r="I359" s="23">
        <v>0</v>
      </c>
      <c r="J359" s="25">
        <f t="shared" si="251"/>
        <v>0</v>
      </c>
      <c r="K359" s="27"/>
      <c r="L359" s="139" t="e">
        <f>J359/K539</f>
        <v>#DIV/0!</v>
      </c>
      <c r="M359" s="14"/>
      <c r="N359" s="264">
        <f t="shared" si="264"/>
        <v>0</v>
      </c>
      <c r="O359" s="231">
        <v>0</v>
      </c>
      <c r="P359" s="232">
        <f t="shared" si="265"/>
        <v>0</v>
      </c>
      <c r="Q359" s="233">
        <v>0</v>
      </c>
      <c r="R359" s="234">
        <f t="shared" si="266"/>
        <v>0</v>
      </c>
      <c r="S359" s="235">
        <v>0</v>
      </c>
      <c r="T359" s="236">
        <f t="shared" si="267"/>
        <v>0</v>
      </c>
      <c r="U359" s="237">
        <v>0</v>
      </c>
      <c r="V359" s="238">
        <f t="shared" si="268"/>
        <v>0</v>
      </c>
      <c r="W359" s="239">
        <v>0</v>
      </c>
      <c r="X359" s="240">
        <f t="shared" si="269"/>
        <v>0</v>
      </c>
      <c r="Y359" s="243">
        <v>0</v>
      </c>
      <c r="Z359" s="246">
        <f t="shared" si="272"/>
        <v>0</v>
      </c>
      <c r="AA359" s="247">
        <f t="shared" si="273"/>
        <v>0</v>
      </c>
    </row>
    <row r="360" spans="4:27" ht="15.75">
      <c r="E360" s="38" t="s">
        <v>647</v>
      </c>
      <c r="F360" s="11" t="s">
        <v>217</v>
      </c>
      <c r="G360" s="24">
        <v>1</v>
      </c>
      <c r="H360" s="12" t="s">
        <v>44</v>
      </c>
      <c r="I360" s="23">
        <v>0</v>
      </c>
      <c r="J360" s="25">
        <f t="shared" si="251"/>
        <v>0</v>
      </c>
      <c r="K360" s="27"/>
      <c r="L360" s="139" t="e">
        <f>J360/K539</f>
        <v>#DIV/0!</v>
      </c>
      <c r="M360" s="14"/>
      <c r="N360" s="264">
        <f t="shared" si="264"/>
        <v>0</v>
      </c>
      <c r="O360" s="231">
        <v>0</v>
      </c>
      <c r="P360" s="232">
        <f t="shared" si="265"/>
        <v>0</v>
      </c>
      <c r="Q360" s="233">
        <v>0</v>
      </c>
      <c r="R360" s="234">
        <f t="shared" si="266"/>
        <v>0</v>
      </c>
      <c r="S360" s="235">
        <v>0</v>
      </c>
      <c r="T360" s="236">
        <f t="shared" si="267"/>
        <v>0</v>
      </c>
      <c r="U360" s="237">
        <v>0</v>
      </c>
      <c r="V360" s="238">
        <f t="shared" si="268"/>
        <v>0</v>
      </c>
      <c r="W360" s="239">
        <v>0</v>
      </c>
      <c r="X360" s="240">
        <f t="shared" si="269"/>
        <v>0</v>
      </c>
      <c r="Y360" s="243">
        <v>0</v>
      </c>
      <c r="Z360" s="246">
        <f t="shared" si="272"/>
        <v>0</v>
      </c>
      <c r="AA360" s="247">
        <f t="shared" si="273"/>
        <v>0</v>
      </c>
    </row>
    <row r="361" spans="4:27" ht="15.75">
      <c r="E361" s="38" t="s">
        <v>648</v>
      </c>
      <c r="F361" s="11" t="s">
        <v>218</v>
      </c>
      <c r="G361" s="24">
        <v>1</v>
      </c>
      <c r="H361" s="12" t="s">
        <v>44</v>
      </c>
      <c r="I361" s="23">
        <v>0</v>
      </c>
      <c r="J361" s="25">
        <f t="shared" si="251"/>
        <v>0</v>
      </c>
      <c r="K361" s="27"/>
      <c r="L361" s="139" t="e">
        <f>J361/K539</f>
        <v>#DIV/0!</v>
      </c>
      <c r="M361" s="14"/>
      <c r="N361" s="264">
        <f t="shared" si="264"/>
        <v>0</v>
      </c>
      <c r="O361" s="231">
        <v>0</v>
      </c>
      <c r="P361" s="232">
        <f t="shared" si="265"/>
        <v>0</v>
      </c>
      <c r="Q361" s="233">
        <v>0</v>
      </c>
      <c r="R361" s="234">
        <f t="shared" si="266"/>
        <v>0</v>
      </c>
      <c r="S361" s="235">
        <v>0</v>
      </c>
      <c r="T361" s="236">
        <f t="shared" si="267"/>
        <v>0</v>
      </c>
      <c r="U361" s="237">
        <v>0</v>
      </c>
      <c r="V361" s="238">
        <f t="shared" si="268"/>
        <v>0</v>
      </c>
      <c r="W361" s="239">
        <v>0</v>
      </c>
      <c r="X361" s="240">
        <f t="shared" si="269"/>
        <v>0</v>
      </c>
      <c r="Y361" s="243">
        <v>0</v>
      </c>
      <c r="Z361" s="246">
        <f t="shared" si="272"/>
        <v>0</v>
      </c>
      <c r="AA361" s="247">
        <f t="shared" si="273"/>
        <v>0</v>
      </c>
    </row>
    <row r="362" spans="4:27" ht="16.5" thickBot="1">
      <c r="E362" s="38" t="s">
        <v>649</v>
      </c>
      <c r="F362" s="11" t="s">
        <v>216</v>
      </c>
      <c r="G362" s="24">
        <v>1</v>
      </c>
      <c r="H362" s="12" t="s">
        <v>44</v>
      </c>
      <c r="I362" s="23">
        <v>0</v>
      </c>
      <c r="J362" s="25">
        <f t="shared" si="251"/>
        <v>0</v>
      </c>
      <c r="K362" s="27"/>
      <c r="L362" s="139" t="e">
        <f>J362/K539</f>
        <v>#DIV/0!</v>
      </c>
      <c r="M362" s="14"/>
      <c r="N362" s="266">
        <f t="shared" si="264"/>
        <v>0</v>
      </c>
      <c r="O362" s="267">
        <v>0</v>
      </c>
      <c r="P362" s="268">
        <f t="shared" si="265"/>
        <v>0</v>
      </c>
      <c r="Q362" s="269">
        <v>0</v>
      </c>
      <c r="R362" s="270">
        <f t="shared" si="266"/>
        <v>0</v>
      </c>
      <c r="S362" s="271">
        <v>0</v>
      </c>
      <c r="T362" s="272">
        <f t="shared" si="267"/>
        <v>0</v>
      </c>
      <c r="U362" s="273">
        <v>0</v>
      </c>
      <c r="V362" s="274">
        <f t="shared" si="268"/>
        <v>0</v>
      </c>
      <c r="W362" s="275">
        <v>0</v>
      </c>
      <c r="X362" s="276">
        <f t="shared" si="269"/>
        <v>0</v>
      </c>
      <c r="Y362" s="297">
        <v>0</v>
      </c>
      <c r="Z362" s="248">
        <f t="shared" si="272"/>
        <v>0</v>
      </c>
      <c r="AA362" s="249">
        <f t="shared" si="273"/>
        <v>0</v>
      </c>
    </row>
    <row r="363" spans="4:27" s="8" customFormat="1" ht="15" customHeight="1">
      <c r="D363" s="72"/>
      <c r="E363" s="38"/>
      <c r="F363" s="29"/>
      <c r="G363" s="5"/>
      <c r="H363" s="5"/>
      <c r="I363" s="5"/>
      <c r="J363" s="5"/>
      <c r="K363" s="5"/>
      <c r="L363" s="10"/>
      <c r="M363" s="72"/>
    </row>
    <row r="364" spans="4:27" ht="16.5" thickBot="1">
      <c r="E364" s="38"/>
      <c r="F364" s="15"/>
      <c r="G364" s="24"/>
      <c r="H364" s="12"/>
      <c r="I364" s="23"/>
      <c r="J364" s="26"/>
      <c r="K364" s="27"/>
      <c r="L364" s="146"/>
      <c r="M364" s="14"/>
    </row>
    <row r="365" spans="4:27" ht="21" thickBot="1">
      <c r="E365" s="84" t="s">
        <v>650</v>
      </c>
      <c r="F365" s="83" t="s">
        <v>62</v>
      </c>
      <c r="G365" s="17"/>
      <c r="H365" s="18"/>
      <c r="I365" s="18"/>
      <c r="J365" s="18"/>
      <c r="K365" s="141">
        <f>SUM(J367:J369)</f>
        <v>0</v>
      </c>
      <c r="L365" s="147" t="e">
        <f>SUM(L367:L369)</f>
        <v>#DIV/0!</v>
      </c>
      <c r="M365" s="90">
        <f>K365*20%</f>
        <v>0</v>
      </c>
    </row>
    <row r="366" spans="4:27" ht="15.75" thickBot="1">
      <c r="E366" s="6"/>
      <c r="F366" s="69"/>
      <c r="K366" s="5"/>
      <c r="L366" s="10"/>
      <c r="M366" s="14"/>
    </row>
    <row r="367" spans="4:27" ht="15.75">
      <c r="E367" s="38" t="s">
        <v>271</v>
      </c>
      <c r="F367" s="11" t="s">
        <v>63</v>
      </c>
      <c r="G367" s="24">
        <v>1</v>
      </c>
      <c r="H367" s="12" t="s">
        <v>44</v>
      </c>
      <c r="I367" s="23">
        <v>0</v>
      </c>
      <c r="J367" s="25">
        <f>I367*G367</f>
        <v>0</v>
      </c>
      <c r="K367" s="27"/>
      <c r="L367" s="139" t="e">
        <f>J367/K539</f>
        <v>#DIV/0!</v>
      </c>
      <c r="M367" s="14"/>
      <c r="N367" s="252">
        <f>O367*J367</f>
        <v>0</v>
      </c>
      <c r="O367" s="253">
        <v>0</v>
      </c>
      <c r="P367" s="254">
        <f>Q367*J367</f>
        <v>0</v>
      </c>
      <c r="Q367" s="255">
        <v>0</v>
      </c>
      <c r="R367" s="256">
        <f>S367*J367</f>
        <v>0</v>
      </c>
      <c r="S367" s="257">
        <v>0</v>
      </c>
      <c r="T367" s="258">
        <f>U367*J367</f>
        <v>0</v>
      </c>
      <c r="U367" s="259">
        <v>0</v>
      </c>
      <c r="V367" s="260">
        <f>W367*J367</f>
        <v>0</v>
      </c>
      <c r="W367" s="261">
        <v>0</v>
      </c>
      <c r="X367" s="262">
        <f>Y367*J367</f>
        <v>0</v>
      </c>
      <c r="Y367" s="292">
        <v>0</v>
      </c>
      <c r="Z367" s="293">
        <f t="shared" ref="Z367:Z369" si="274">N367+P367+R367+T367+V367+X367</f>
        <v>0</v>
      </c>
      <c r="AA367" s="245">
        <f t="shared" ref="AA367:AA369" si="275">O367+Q367+S367+U367+W367+Y367</f>
        <v>0</v>
      </c>
    </row>
    <row r="368" spans="4:27" ht="15.75">
      <c r="E368" s="38" t="s">
        <v>272</v>
      </c>
      <c r="F368" s="11" t="s">
        <v>111</v>
      </c>
      <c r="G368" s="24">
        <v>1</v>
      </c>
      <c r="H368" s="12" t="s">
        <v>44</v>
      </c>
      <c r="I368" s="23">
        <v>0</v>
      </c>
      <c r="J368" s="25">
        <f t="shared" ref="J368:J369" si="276">I368*G368</f>
        <v>0</v>
      </c>
      <c r="K368" s="27"/>
      <c r="L368" s="139" t="e">
        <f>J368/K539</f>
        <v>#DIV/0!</v>
      </c>
      <c r="M368" s="14"/>
      <c r="N368" s="264">
        <f>O368*J368</f>
        <v>0</v>
      </c>
      <c r="O368" s="231">
        <v>0</v>
      </c>
      <c r="P368" s="232">
        <f>Q368*J368</f>
        <v>0</v>
      </c>
      <c r="Q368" s="233">
        <v>0</v>
      </c>
      <c r="R368" s="234">
        <f>S368*J368</f>
        <v>0</v>
      </c>
      <c r="S368" s="235">
        <v>0</v>
      </c>
      <c r="T368" s="236">
        <f>U368*J368</f>
        <v>0</v>
      </c>
      <c r="U368" s="237">
        <v>0</v>
      </c>
      <c r="V368" s="238">
        <f>W368*J368</f>
        <v>0</v>
      </c>
      <c r="W368" s="239">
        <v>0</v>
      </c>
      <c r="X368" s="240">
        <f>Y368*J368</f>
        <v>0</v>
      </c>
      <c r="Y368" s="241">
        <v>0</v>
      </c>
      <c r="Z368" s="242">
        <f t="shared" si="274"/>
        <v>0</v>
      </c>
      <c r="AA368" s="247">
        <f t="shared" si="275"/>
        <v>0</v>
      </c>
    </row>
    <row r="369" spans="4:27" ht="16.5" thickBot="1">
      <c r="E369" s="38" t="s">
        <v>651</v>
      </c>
      <c r="F369" s="11" t="s">
        <v>259</v>
      </c>
      <c r="G369" s="24">
        <v>1</v>
      </c>
      <c r="H369" s="12" t="s">
        <v>44</v>
      </c>
      <c r="I369" s="23">
        <v>0</v>
      </c>
      <c r="J369" s="25">
        <f t="shared" si="276"/>
        <v>0</v>
      </c>
      <c r="K369" s="27"/>
      <c r="L369" s="139" t="e">
        <f>J369/K539</f>
        <v>#DIV/0!</v>
      </c>
      <c r="M369" s="14"/>
      <c r="N369" s="266">
        <f>O369*J369</f>
        <v>0</v>
      </c>
      <c r="O369" s="267">
        <v>0</v>
      </c>
      <c r="P369" s="268">
        <f>Q369*J369</f>
        <v>0</v>
      </c>
      <c r="Q369" s="269">
        <v>0</v>
      </c>
      <c r="R369" s="270">
        <f>S369*J369</f>
        <v>0</v>
      </c>
      <c r="S369" s="271">
        <v>0</v>
      </c>
      <c r="T369" s="272">
        <f>U369*J369</f>
        <v>0</v>
      </c>
      <c r="U369" s="273">
        <v>0</v>
      </c>
      <c r="V369" s="274">
        <f>W369*J369</f>
        <v>0</v>
      </c>
      <c r="W369" s="275">
        <v>0</v>
      </c>
      <c r="X369" s="276">
        <f>Y369*J369</f>
        <v>0</v>
      </c>
      <c r="Y369" s="294">
        <v>0</v>
      </c>
      <c r="Z369" s="295">
        <f t="shared" si="274"/>
        <v>0</v>
      </c>
      <c r="AA369" s="249">
        <f t="shared" si="275"/>
        <v>0</v>
      </c>
    </row>
    <row r="370" spans="4:27" ht="16.5" thickBot="1">
      <c r="E370" s="38"/>
      <c r="F370" s="15"/>
      <c r="G370" s="24"/>
      <c r="H370" s="12"/>
      <c r="I370" s="23"/>
      <c r="J370" s="26"/>
      <c r="K370" s="27"/>
      <c r="L370" s="146"/>
      <c r="M370" s="14"/>
    </row>
    <row r="371" spans="4:27" ht="21" customHeight="1" thickBot="1">
      <c r="E371" s="116" t="s">
        <v>257</v>
      </c>
      <c r="F371" s="96" t="s">
        <v>368</v>
      </c>
      <c r="G371" s="96"/>
      <c r="H371" s="96"/>
      <c r="I371" s="96"/>
      <c r="J371" s="96"/>
      <c r="K371" s="148">
        <f>SUM(K21:K370)</f>
        <v>0</v>
      </c>
      <c r="L371" s="181" t="e">
        <f>L21+L29+L33+L41+L54+L61+L82+L86+L90+L129+L140+L149+L180+L192+L207+L236+L251+L270+L282+L291+L296+L301+L307+L332+#REF!+L365</f>
        <v>#DIV/0!</v>
      </c>
      <c r="M371" s="149">
        <f>K371*20%</f>
        <v>0</v>
      </c>
    </row>
    <row r="372" spans="4:27" s="8" customFormat="1" ht="15" customHeight="1">
      <c r="D372" s="72"/>
      <c r="E372" s="1"/>
      <c r="F372" s="29"/>
      <c r="G372" s="5"/>
      <c r="H372" s="5"/>
      <c r="I372" s="3"/>
      <c r="J372" s="5"/>
      <c r="K372" s="5"/>
      <c r="L372" s="10"/>
      <c r="M372" s="72"/>
    </row>
    <row r="373" spans="4:27" s="8" customFormat="1" ht="15" customHeight="1" thickBot="1">
      <c r="D373" s="72"/>
      <c r="E373" s="1"/>
      <c r="F373" s="29"/>
      <c r="G373" s="5"/>
      <c r="H373" s="5"/>
      <c r="I373" s="3"/>
      <c r="J373" s="5"/>
      <c r="K373" s="5"/>
      <c r="L373" s="10" t="e">
        <f>K371/K539</f>
        <v>#DIV/0!</v>
      </c>
      <c r="M373" s="72"/>
    </row>
    <row r="374" spans="4:27" ht="21" customHeight="1" thickBot="1">
      <c r="E374" s="110" t="s">
        <v>260</v>
      </c>
      <c r="F374" s="95" t="s">
        <v>261</v>
      </c>
      <c r="G374" s="95"/>
      <c r="H374" s="95"/>
      <c r="I374" s="95"/>
      <c r="J374" s="95"/>
      <c r="K374" s="95"/>
      <c r="L374" s="95"/>
      <c r="M374" s="189"/>
    </row>
    <row r="375" spans="4:27" ht="16.5" thickBot="1">
      <c r="E375" s="38"/>
      <c r="F375" s="11"/>
      <c r="G375" s="24"/>
      <c r="H375" s="12"/>
      <c r="I375" s="23"/>
      <c r="J375" s="26"/>
      <c r="K375" s="27"/>
      <c r="L375" s="146"/>
      <c r="M375" s="14"/>
    </row>
    <row r="376" spans="4:27" ht="21" thickBot="1">
      <c r="E376" s="84">
        <v>26</v>
      </c>
      <c r="F376" s="83" t="s">
        <v>221</v>
      </c>
      <c r="G376" s="17"/>
      <c r="H376" s="18"/>
      <c r="I376" s="18"/>
      <c r="J376" s="18"/>
      <c r="K376" s="141">
        <f>SUM(J378:J385)</f>
        <v>0</v>
      </c>
      <c r="L376" s="147" t="e">
        <f>SUM(L378:L385)</f>
        <v>#DIV/0!</v>
      </c>
      <c r="M376" s="90">
        <f>K376*20%</f>
        <v>0</v>
      </c>
    </row>
    <row r="377" spans="4:27" ht="15.75" thickBot="1">
      <c r="E377" s="6"/>
      <c r="F377" s="69"/>
      <c r="K377" s="5"/>
      <c r="L377" s="10"/>
      <c r="M377" s="14"/>
    </row>
    <row r="378" spans="4:27" ht="15.75">
      <c r="E378" s="38" t="s">
        <v>372</v>
      </c>
      <c r="F378" s="11" t="s">
        <v>77</v>
      </c>
      <c r="G378" s="24">
        <v>4</v>
      </c>
      <c r="H378" s="12" t="s">
        <v>47</v>
      </c>
      <c r="I378" s="23">
        <v>0</v>
      </c>
      <c r="J378" s="25">
        <f>I378*G378</f>
        <v>0</v>
      </c>
      <c r="K378" s="27"/>
      <c r="L378" s="139" t="e">
        <f>J378/K539</f>
        <v>#DIV/0!</v>
      </c>
      <c r="M378" s="14"/>
      <c r="N378" s="252">
        <f t="shared" ref="N378:N385" si="277">O378*J378</f>
        <v>0</v>
      </c>
      <c r="O378" s="253">
        <v>0</v>
      </c>
      <c r="P378" s="254">
        <f t="shared" ref="P378:P385" si="278">Q378*J378</f>
        <v>0</v>
      </c>
      <c r="Q378" s="255">
        <v>0</v>
      </c>
      <c r="R378" s="256">
        <f t="shared" ref="R378:R385" si="279">S378*J378</f>
        <v>0</v>
      </c>
      <c r="S378" s="257">
        <v>0</v>
      </c>
      <c r="T378" s="258">
        <f t="shared" ref="T378:T385" si="280">U378*J378</f>
        <v>0</v>
      </c>
      <c r="U378" s="259">
        <v>0</v>
      </c>
      <c r="V378" s="260">
        <f t="shared" ref="V378:V385" si="281">W378*J378</f>
        <v>0</v>
      </c>
      <c r="W378" s="261">
        <v>0</v>
      </c>
      <c r="X378" s="262">
        <f t="shared" ref="X378:X385" si="282">Y378*J378</f>
        <v>0</v>
      </c>
      <c r="Y378" s="292">
        <v>0</v>
      </c>
      <c r="Z378" s="293">
        <f t="shared" ref="Z378:Z380" si="283">N378+P378+R378+T378+V378+X378</f>
        <v>0</v>
      </c>
      <c r="AA378" s="245">
        <f t="shared" ref="AA378:AA380" si="284">O378+Q378+S378+U378+W378+Y378</f>
        <v>0</v>
      </c>
    </row>
    <row r="379" spans="4:27" ht="15.75">
      <c r="E379" s="38" t="s">
        <v>373</v>
      </c>
      <c r="F379" s="11" t="s">
        <v>78</v>
      </c>
      <c r="G379" s="24">
        <v>6</v>
      </c>
      <c r="H379" s="12" t="s">
        <v>47</v>
      </c>
      <c r="I379" s="23">
        <v>0</v>
      </c>
      <c r="J379" s="25">
        <f t="shared" ref="J379:J385" si="285">I379*G379</f>
        <v>0</v>
      </c>
      <c r="K379" s="27"/>
      <c r="L379" s="139" t="e">
        <f>J379/K539</f>
        <v>#DIV/0!</v>
      </c>
      <c r="M379" s="14"/>
      <c r="N379" s="264">
        <f t="shared" si="277"/>
        <v>0</v>
      </c>
      <c r="O379" s="231">
        <v>0</v>
      </c>
      <c r="P379" s="232">
        <f t="shared" si="278"/>
        <v>0</v>
      </c>
      <c r="Q379" s="233">
        <v>0</v>
      </c>
      <c r="R379" s="234">
        <f t="shared" si="279"/>
        <v>0</v>
      </c>
      <c r="S379" s="235">
        <v>0</v>
      </c>
      <c r="T379" s="236">
        <f t="shared" si="280"/>
        <v>0</v>
      </c>
      <c r="U379" s="237">
        <v>0</v>
      </c>
      <c r="V379" s="238">
        <f t="shared" si="281"/>
        <v>0</v>
      </c>
      <c r="W379" s="239">
        <v>0</v>
      </c>
      <c r="X379" s="240">
        <f t="shared" si="282"/>
        <v>0</v>
      </c>
      <c r="Y379" s="241">
        <v>0</v>
      </c>
      <c r="Z379" s="242">
        <f t="shared" si="283"/>
        <v>0</v>
      </c>
      <c r="AA379" s="247">
        <f t="shared" si="284"/>
        <v>0</v>
      </c>
    </row>
    <row r="380" spans="4:27" ht="15.75">
      <c r="E380" s="38" t="s">
        <v>374</v>
      </c>
      <c r="F380" s="11" t="s">
        <v>598</v>
      </c>
      <c r="G380" s="24">
        <v>1</v>
      </c>
      <c r="H380" s="12" t="s">
        <v>47</v>
      </c>
      <c r="I380" s="23">
        <v>0</v>
      </c>
      <c r="J380" s="25">
        <f t="shared" si="285"/>
        <v>0</v>
      </c>
      <c r="K380" s="27"/>
      <c r="L380" s="139" t="e">
        <f>J380/K539</f>
        <v>#DIV/0!</v>
      </c>
      <c r="M380" s="14"/>
      <c r="N380" s="264">
        <f t="shared" si="277"/>
        <v>0</v>
      </c>
      <c r="O380" s="231">
        <v>0</v>
      </c>
      <c r="P380" s="232">
        <f t="shared" si="278"/>
        <v>0</v>
      </c>
      <c r="Q380" s="233">
        <v>0</v>
      </c>
      <c r="R380" s="234">
        <f t="shared" si="279"/>
        <v>0</v>
      </c>
      <c r="S380" s="235">
        <v>0</v>
      </c>
      <c r="T380" s="236">
        <f t="shared" si="280"/>
        <v>0</v>
      </c>
      <c r="U380" s="237">
        <v>0</v>
      </c>
      <c r="V380" s="238">
        <f t="shared" si="281"/>
        <v>0</v>
      </c>
      <c r="W380" s="239">
        <v>0</v>
      </c>
      <c r="X380" s="240">
        <f t="shared" si="282"/>
        <v>0</v>
      </c>
      <c r="Y380" s="241">
        <v>0</v>
      </c>
      <c r="Z380" s="242">
        <f t="shared" si="283"/>
        <v>0</v>
      </c>
      <c r="AA380" s="247">
        <f t="shared" si="284"/>
        <v>0</v>
      </c>
    </row>
    <row r="381" spans="4:27" ht="15.75">
      <c r="E381" s="38" t="s">
        <v>375</v>
      </c>
      <c r="F381" s="11" t="s">
        <v>95</v>
      </c>
      <c r="G381" s="24">
        <f>11+4+5</f>
        <v>20</v>
      </c>
      <c r="H381" s="12" t="s">
        <v>47</v>
      </c>
      <c r="I381" s="23">
        <v>0</v>
      </c>
      <c r="J381" s="25">
        <f t="shared" si="285"/>
        <v>0</v>
      </c>
      <c r="K381" s="27"/>
      <c r="L381" s="139" t="e">
        <f>J381/K539</f>
        <v>#DIV/0!</v>
      </c>
      <c r="M381" s="14"/>
      <c r="N381" s="264">
        <f t="shared" si="277"/>
        <v>0</v>
      </c>
      <c r="O381" s="231">
        <v>0</v>
      </c>
      <c r="P381" s="232">
        <f t="shared" si="278"/>
        <v>0</v>
      </c>
      <c r="Q381" s="233">
        <v>0</v>
      </c>
      <c r="R381" s="234">
        <f t="shared" si="279"/>
        <v>0</v>
      </c>
      <c r="S381" s="235">
        <v>0</v>
      </c>
      <c r="T381" s="236">
        <f t="shared" si="280"/>
        <v>0</v>
      </c>
      <c r="U381" s="237">
        <v>0</v>
      </c>
      <c r="V381" s="238">
        <f t="shared" si="281"/>
        <v>0</v>
      </c>
      <c r="W381" s="239">
        <v>0</v>
      </c>
      <c r="X381" s="240">
        <f t="shared" si="282"/>
        <v>0</v>
      </c>
      <c r="Y381" s="241">
        <v>0</v>
      </c>
      <c r="Z381" s="242">
        <f t="shared" ref="Z381:Z385" si="286">N381+P381+R381+T381+V381+X381</f>
        <v>0</v>
      </c>
      <c r="AA381" s="247">
        <f t="shared" ref="AA381:AA385" si="287">O381+Q381+S381+U381+W381+Y381</f>
        <v>0</v>
      </c>
    </row>
    <row r="382" spans="4:27" ht="15.75">
      <c r="E382" s="38" t="s">
        <v>376</v>
      </c>
      <c r="F382" s="11" t="s">
        <v>219</v>
      </c>
      <c r="G382" s="24">
        <v>5</v>
      </c>
      <c r="H382" s="12" t="s">
        <v>47</v>
      </c>
      <c r="I382" s="23">
        <v>0</v>
      </c>
      <c r="J382" s="25">
        <f t="shared" si="285"/>
        <v>0</v>
      </c>
      <c r="K382" s="27"/>
      <c r="L382" s="139" t="e">
        <f>J382/K539</f>
        <v>#DIV/0!</v>
      </c>
      <c r="M382" s="14"/>
      <c r="N382" s="264">
        <f t="shared" si="277"/>
        <v>0</v>
      </c>
      <c r="O382" s="231">
        <v>0</v>
      </c>
      <c r="P382" s="232">
        <f t="shared" si="278"/>
        <v>0</v>
      </c>
      <c r="Q382" s="233">
        <v>0</v>
      </c>
      <c r="R382" s="234">
        <f t="shared" si="279"/>
        <v>0</v>
      </c>
      <c r="S382" s="235">
        <v>0</v>
      </c>
      <c r="T382" s="236">
        <f t="shared" si="280"/>
        <v>0</v>
      </c>
      <c r="U382" s="237">
        <v>0</v>
      </c>
      <c r="V382" s="238">
        <f t="shared" si="281"/>
        <v>0</v>
      </c>
      <c r="W382" s="239">
        <v>0</v>
      </c>
      <c r="X382" s="240">
        <f t="shared" si="282"/>
        <v>0</v>
      </c>
      <c r="Y382" s="241">
        <v>0</v>
      </c>
      <c r="Z382" s="242">
        <f t="shared" si="286"/>
        <v>0</v>
      </c>
      <c r="AA382" s="247">
        <f t="shared" si="287"/>
        <v>0</v>
      </c>
    </row>
    <row r="383" spans="4:27" ht="15.75">
      <c r="E383" s="38" t="s">
        <v>656</v>
      </c>
      <c r="F383" s="11" t="s">
        <v>220</v>
      </c>
      <c r="G383" s="24">
        <v>23</v>
      </c>
      <c r="H383" s="12" t="s">
        <v>47</v>
      </c>
      <c r="I383" s="23">
        <v>0</v>
      </c>
      <c r="J383" s="25">
        <f t="shared" si="285"/>
        <v>0</v>
      </c>
      <c r="K383" s="27"/>
      <c r="L383" s="139" t="e">
        <f>J383/K539</f>
        <v>#DIV/0!</v>
      </c>
      <c r="M383" s="14"/>
      <c r="N383" s="264">
        <f t="shared" si="277"/>
        <v>0</v>
      </c>
      <c r="O383" s="231">
        <v>0</v>
      </c>
      <c r="P383" s="232">
        <f t="shared" si="278"/>
        <v>0</v>
      </c>
      <c r="Q383" s="233">
        <v>0</v>
      </c>
      <c r="R383" s="234">
        <f t="shared" si="279"/>
        <v>0</v>
      </c>
      <c r="S383" s="235">
        <v>0</v>
      </c>
      <c r="T383" s="236">
        <f t="shared" si="280"/>
        <v>0</v>
      </c>
      <c r="U383" s="237">
        <v>0</v>
      </c>
      <c r="V383" s="238">
        <f t="shared" si="281"/>
        <v>0</v>
      </c>
      <c r="W383" s="239">
        <v>0</v>
      </c>
      <c r="X383" s="240">
        <f t="shared" si="282"/>
        <v>0</v>
      </c>
      <c r="Y383" s="241">
        <v>0</v>
      </c>
      <c r="Z383" s="242">
        <f t="shared" si="286"/>
        <v>0</v>
      </c>
      <c r="AA383" s="247">
        <f t="shared" si="287"/>
        <v>0</v>
      </c>
    </row>
    <row r="384" spans="4:27" ht="30" customHeight="1">
      <c r="E384" s="38" t="s">
        <v>657</v>
      </c>
      <c r="F384" s="11" t="s">
        <v>105</v>
      </c>
      <c r="G384" s="24">
        <v>1</v>
      </c>
      <c r="H384" s="12" t="s">
        <v>44</v>
      </c>
      <c r="I384" s="23">
        <v>0</v>
      </c>
      <c r="J384" s="25">
        <f t="shared" si="285"/>
        <v>0</v>
      </c>
      <c r="K384" s="27"/>
      <c r="L384" s="139" t="e">
        <f>J384/K539</f>
        <v>#DIV/0!</v>
      </c>
      <c r="M384" s="14"/>
      <c r="N384" s="264">
        <f t="shared" si="277"/>
        <v>0</v>
      </c>
      <c r="O384" s="231">
        <v>0</v>
      </c>
      <c r="P384" s="232">
        <f t="shared" si="278"/>
        <v>0</v>
      </c>
      <c r="Q384" s="233">
        <v>0</v>
      </c>
      <c r="R384" s="234">
        <f t="shared" si="279"/>
        <v>0</v>
      </c>
      <c r="S384" s="235">
        <v>0</v>
      </c>
      <c r="T384" s="236">
        <f t="shared" si="280"/>
        <v>0</v>
      </c>
      <c r="U384" s="237">
        <v>0</v>
      </c>
      <c r="V384" s="238">
        <f t="shared" si="281"/>
        <v>0</v>
      </c>
      <c r="W384" s="239">
        <v>0</v>
      </c>
      <c r="X384" s="240">
        <f t="shared" si="282"/>
        <v>0</v>
      </c>
      <c r="Y384" s="241">
        <v>0</v>
      </c>
      <c r="Z384" s="242">
        <f t="shared" si="286"/>
        <v>0</v>
      </c>
      <c r="AA384" s="247">
        <f t="shared" si="287"/>
        <v>0</v>
      </c>
    </row>
    <row r="385" spans="4:27" ht="15.95" customHeight="1" thickBot="1">
      <c r="E385" s="38" t="s">
        <v>658</v>
      </c>
      <c r="F385" s="11" t="s">
        <v>222</v>
      </c>
      <c r="G385" s="24">
        <v>1</v>
      </c>
      <c r="H385" s="12" t="s">
        <v>44</v>
      </c>
      <c r="I385" s="23">
        <v>0</v>
      </c>
      <c r="J385" s="25">
        <f t="shared" si="285"/>
        <v>0</v>
      </c>
      <c r="K385" s="27"/>
      <c r="L385" s="139" t="e">
        <f>J385/K539</f>
        <v>#DIV/0!</v>
      </c>
      <c r="M385" s="14"/>
      <c r="N385" s="266">
        <f t="shared" si="277"/>
        <v>0</v>
      </c>
      <c r="O385" s="267">
        <v>0</v>
      </c>
      <c r="P385" s="268">
        <f t="shared" si="278"/>
        <v>0</v>
      </c>
      <c r="Q385" s="269">
        <v>0</v>
      </c>
      <c r="R385" s="270">
        <f t="shared" si="279"/>
        <v>0</v>
      </c>
      <c r="S385" s="271">
        <v>0</v>
      </c>
      <c r="T385" s="272">
        <f t="shared" si="280"/>
        <v>0</v>
      </c>
      <c r="U385" s="273">
        <v>0</v>
      </c>
      <c r="V385" s="274">
        <f t="shared" si="281"/>
        <v>0</v>
      </c>
      <c r="W385" s="275">
        <v>0</v>
      </c>
      <c r="X385" s="276">
        <f t="shared" si="282"/>
        <v>0</v>
      </c>
      <c r="Y385" s="294">
        <v>0</v>
      </c>
      <c r="Z385" s="295">
        <f t="shared" si="286"/>
        <v>0</v>
      </c>
      <c r="AA385" s="249">
        <f t="shared" si="287"/>
        <v>0</v>
      </c>
    </row>
    <row r="386" spans="4:27" ht="15.95" customHeight="1" thickBot="1">
      <c r="E386" s="38"/>
      <c r="F386" s="11"/>
      <c r="G386" s="24"/>
      <c r="H386" s="12"/>
      <c r="I386" s="23"/>
      <c r="J386" s="26"/>
      <c r="K386" s="27"/>
      <c r="L386" s="146"/>
      <c r="M386" s="14"/>
    </row>
    <row r="387" spans="4:27" ht="32.25" thickBot="1">
      <c r="D387" s="79"/>
      <c r="E387" s="84">
        <v>27</v>
      </c>
      <c r="F387" s="83" t="s">
        <v>238</v>
      </c>
      <c r="G387" s="17"/>
      <c r="H387" s="18"/>
      <c r="I387" s="18"/>
      <c r="J387" s="18"/>
      <c r="K387" s="141">
        <f>SUM(J389:J442)</f>
        <v>0</v>
      </c>
      <c r="L387" s="147" t="e">
        <f>SUM(L389:L442)</f>
        <v>#DIV/0!</v>
      </c>
      <c r="M387" s="90">
        <f>K387*20%</f>
        <v>0</v>
      </c>
    </row>
    <row r="388" spans="4:27">
      <c r="E388" s="115"/>
      <c r="F388" s="73"/>
      <c r="G388" s="42"/>
      <c r="H388" s="42"/>
      <c r="I388" s="42"/>
      <c r="J388" s="42"/>
      <c r="K388" s="42"/>
      <c r="L388" s="10"/>
      <c r="M388" s="14"/>
    </row>
    <row r="389" spans="4:27">
      <c r="F389" s="80" t="s">
        <v>237</v>
      </c>
      <c r="G389" s="24"/>
      <c r="H389" s="12"/>
      <c r="I389" s="23"/>
      <c r="J389" s="35"/>
      <c r="K389" s="27"/>
      <c r="L389" s="145"/>
      <c r="M389" s="14"/>
    </row>
    <row r="390" spans="4:27" ht="16.5" thickBot="1">
      <c r="E390" s="38" t="s">
        <v>448</v>
      </c>
      <c r="F390" s="68" t="s">
        <v>239</v>
      </c>
      <c r="G390" s="24"/>
      <c r="H390" s="12"/>
      <c r="I390" s="23"/>
      <c r="J390" s="35"/>
      <c r="K390" s="27"/>
      <c r="L390" s="145"/>
      <c r="M390" s="14"/>
    </row>
    <row r="391" spans="4:27" ht="15.75">
      <c r="E391" s="38" t="s">
        <v>450</v>
      </c>
      <c r="F391" s="11" t="s">
        <v>242</v>
      </c>
      <c r="G391" s="24">
        <v>1</v>
      </c>
      <c r="H391" s="12" t="s">
        <v>44</v>
      </c>
      <c r="I391" s="23">
        <v>0</v>
      </c>
      <c r="J391" s="25">
        <f t="shared" ref="J391:J392" si="288">I391*G391</f>
        <v>0</v>
      </c>
      <c r="K391" s="27"/>
      <c r="L391" s="139" t="e">
        <f>J391/K539</f>
        <v>#DIV/0!</v>
      </c>
      <c r="M391" s="14"/>
      <c r="N391" s="252">
        <f>O391*J391</f>
        <v>0</v>
      </c>
      <c r="O391" s="253">
        <v>0</v>
      </c>
      <c r="P391" s="254">
        <f>Q391*J391</f>
        <v>0</v>
      </c>
      <c r="Q391" s="255">
        <v>0</v>
      </c>
      <c r="R391" s="256">
        <f>S391*J391</f>
        <v>0</v>
      </c>
      <c r="S391" s="257">
        <v>0</v>
      </c>
      <c r="T391" s="258">
        <f>U391*J391</f>
        <v>0</v>
      </c>
      <c r="U391" s="259">
        <v>0</v>
      </c>
      <c r="V391" s="260">
        <f>W391*J391</f>
        <v>0</v>
      </c>
      <c r="W391" s="261">
        <v>0</v>
      </c>
      <c r="X391" s="262">
        <f>Y391*J391</f>
        <v>0</v>
      </c>
      <c r="Y391" s="296">
        <v>0</v>
      </c>
      <c r="Z391" s="244">
        <f t="shared" ref="Z391:Z392" si="289">N391+P391+R391+T391+V391+X391</f>
        <v>0</v>
      </c>
      <c r="AA391" s="245">
        <f t="shared" ref="AA391:AA392" si="290">O391+Q391+S391+U391+W391+Y391</f>
        <v>0</v>
      </c>
    </row>
    <row r="392" spans="4:27" ht="30.75" thickBot="1">
      <c r="E392" s="38" t="s">
        <v>659</v>
      </c>
      <c r="F392" s="11" t="s">
        <v>241</v>
      </c>
      <c r="G392" s="24">
        <v>1</v>
      </c>
      <c r="H392" s="12" t="s">
        <v>44</v>
      </c>
      <c r="I392" s="23">
        <v>0</v>
      </c>
      <c r="J392" s="25">
        <f t="shared" si="288"/>
        <v>0</v>
      </c>
      <c r="K392" s="27"/>
      <c r="L392" s="139" t="e">
        <f>J392/K539</f>
        <v>#DIV/0!</v>
      </c>
      <c r="M392" s="14"/>
      <c r="N392" s="266">
        <f>O392*J392</f>
        <v>0</v>
      </c>
      <c r="O392" s="267">
        <v>0</v>
      </c>
      <c r="P392" s="268">
        <f>Q392*J392</f>
        <v>0</v>
      </c>
      <c r="Q392" s="269">
        <v>0</v>
      </c>
      <c r="R392" s="270">
        <f>S392*J392</f>
        <v>0</v>
      </c>
      <c r="S392" s="271">
        <v>0</v>
      </c>
      <c r="T392" s="272">
        <f>U392*J392</f>
        <v>0</v>
      </c>
      <c r="U392" s="273">
        <v>0</v>
      </c>
      <c r="V392" s="274">
        <f>W392*J392</f>
        <v>0</v>
      </c>
      <c r="W392" s="275">
        <v>0</v>
      </c>
      <c r="X392" s="276">
        <f>Y392*J392</f>
        <v>0</v>
      </c>
      <c r="Y392" s="297">
        <v>0</v>
      </c>
      <c r="Z392" s="248">
        <f t="shared" si="289"/>
        <v>0</v>
      </c>
      <c r="AA392" s="249">
        <f t="shared" si="290"/>
        <v>0</v>
      </c>
    </row>
    <row r="393" spans="4:27" ht="15.75">
      <c r="E393" s="38"/>
      <c r="F393" s="11"/>
      <c r="K393" s="5"/>
      <c r="L393" s="139"/>
      <c r="M393" s="14"/>
    </row>
    <row r="394" spans="4:27" ht="16.5" thickBot="1">
      <c r="E394" s="38" t="s">
        <v>451</v>
      </c>
      <c r="F394" s="68" t="s">
        <v>240</v>
      </c>
      <c r="G394" s="24"/>
      <c r="H394" s="12"/>
      <c r="I394" s="23"/>
      <c r="J394" s="35"/>
      <c r="K394" s="27"/>
      <c r="L394" s="139" t="e">
        <f>J394/K539</f>
        <v>#DIV/0!</v>
      </c>
      <c r="M394" s="14"/>
    </row>
    <row r="395" spans="4:27" ht="16.5" thickBot="1">
      <c r="E395" s="38" t="s">
        <v>454</v>
      </c>
      <c r="F395" s="11" t="s">
        <v>99</v>
      </c>
      <c r="G395" s="24">
        <v>1</v>
      </c>
      <c r="H395" s="12" t="s">
        <v>44</v>
      </c>
      <c r="I395" s="23">
        <v>0</v>
      </c>
      <c r="J395" s="25">
        <f t="shared" ref="J395" si="291">I395*G395</f>
        <v>0</v>
      </c>
      <c r="K395" s="27"/>
      <c r="L395" s="139" t="e">
        <f>J395/K539</f>
        <v>#DIV/0!</v>
      </c>
      <c r="M395" s="14"/>
      <c r="N395" s="278">
        <f>O395*J395</f>
        <v>0</v>
      </c>
      <c r="O395" s="279">
        <v>0</v>
      </c>
      <c r="P395" s="280">
        <f>Q395*J395</f>
        <v>0</v>
      </c>
      <c r="Q395" s="281">
        <v>0</v>
      </c>
      <c r="R395" s="282">
        <f>S395*J395</f>
        <v>0</v>
      </c>
      <c r="S395" s="283">
        <v>0</v>
      </c>
      <c r="T395" s="284">
        <f>U395*J395</f>
        <v>0</v>
      </c>
      <c r="U395" s="285">
        <v>0</v>
      </c>
      <c r="V395" s="286">
        <f>W395*J395</f>
        <v>0</v>
      </c>
      <c r="W395" s="287">
        <v>0</v>
      </c>
      <c r="X395" s="288">
        <f>Y395*J395</f>
        <v>0</v>
      </c>
      <c r="Y395" s="300">
        <v>0</v>
      </c>
      <c r="Z395" s="290">
        <f t="shared" ref="Z395" si="292">N395+P395+R395+T395+V395+X395</f>
        <v>0</v>
      </c>
      <c r="AA395" s="291">
        <f t="shared" ref="AA395" si="293">O395+Q395+S395+U395+W395+Y395</f>
        <v>0</v>
      </c>
    </row>
    <row r="396" spans="4:27" ht="15.75">
      <c r="E396" s="38"/>
      <c r="F396" s="69"/>
      <c r="K396" s="5"/>
      <c r="L396" s="139"/>
      <c r="M396" s="14"/>
    </row>
    <row r="397" spans="4:27" ht="16.5" thickBot="1">
      <c r="E397" s="38" t="s">
        <v>452</v>
      </c>
      <c r="F397" s="68" t="s">
        <v>243</v>
      </c>
      <c r="G397" s="24"/>
      <c r="H397" s="12"/>
      <c r="I397" s="23"/>
      <c r="J397" s="35"/>
      <c r="K397" s="27"/>
      <c r="L397" s="139"/>
      <c r="M397" s="14"/>
    </row>
    <row r="398" spans="4:27" ht="15.75">
      <c r="E398" s="38" t="s">
        <v>455</v>
      </c>
      <c r="F398" s="11" t="s">
        <v>244</v>
      </c>
      <c r="G398" s="24">
        <v>1</v>
      </c>
      <c r="H398" s="12" t="s">
        <v>44</v>
      </c>
      <c r="I398" s="23">
        <v>0</v>
      </c>
      <c r="J398" s="25">
        <v>0</v>
      </c>
      <c r="K398" s="27"/>
      <c r="L398" s="139" t="e">
        <f>J398/K539</f>
        <v>#DIV/0!</v>
      </c>
      <c r="M398" s="14"/>
      <c r="N398" s="252">
        <f>O398*J398</f>
        <v>0</v>
      </c>
      <c r="O398" s="253">
        <v>0</v>
      </c>
      <c r="P398" s="254">
        <f>Q398*J398</f>
        <v>0</v>
      </c>
      <c r="Q398" s="255">
        <v>0</v>
      </c>
      <c r="R398" s="256">
        <f>S398*J398</f>
        <v>0</v>
      </c>
      <c r="S398" s="257">
        <v>0</v>
      </c>
      <c r="T398" s="258">
        <f>U398*J398</f>
        <v>0</v>
      </c>
      <c r="U398" s="259">
        <v>0</v>
      </c>
      <c r="V398" s="260">
        <f>W398*J398</f>
        <v>0</v>
      </c>
      <c r="W398" s="261">
        <v>0</v>
      </c>
      <c r="X398" s="262">
        <f>Y398*J398</f>
        <v>0</v>
      </c>
      <c r="Y398" s="292">
        <v>0</v>
      </c>
      <c r="Z398" s="293">
        <f t="shared" ref="Z398" si="294">N398+P398+R398+T398+V398+X398</f>
        <v>0</v>
      </c>
      <c r="AA398" s="245">
        <f t="shared" ref="AA398" si="295">O398+Q398+S398+U398+W398+Y398</f>
        <v>0</v>
      </c>
    </row>
    <row r="399" spans="4:27" ht="30">
      <c r="E399" s="38" t="s">
        <v>660</v>
      </c>
      <c r="F399" s="11" t="s">
        <v>245</v>
      </c>
      <c r="G399" s="24">
        <v>1</v>
      </c>
      <c r="H399" s="12" t="s">
        <v>44</v>
      </c>
      <c r="I399" s="23">
        <v>0</v>
      </c>
      <c r="J399" s="25">
        <v>0</v>
      </c>
      <c r="K399" s="27"/>
      <c r="L399" s="139" t="e">
        <f>J399/K539</f>
        <v>#DIV/0!</v>
      </c>
      <c r="M399" s="14"/>
      <c r="N399" s="264">
        <f>O399*J399</f>
        <v>0</v>
      </c>
      <c r="O399" s="231">
        <v>0</v>
      </c>
      <c r="P399" s="232">
        <f>Q399*J399</f>
        <v>0</v>
      </c>
      <c r="Q399" s="233">
        <v>0</v>
      </c>
      <c r="R399" s="234">
        <f>S399*J399</f>
        <v>0</v>
      </c>
      <c r="S399" s="235">
        <v>0</v>
      </c>
      <c r="T399" s="236">
        <f>U399*J399</f>
        <v>0</v>
      </c>
      <c r="U399" s="237">
        <v>0</v>
      </c>
      <c r="V399" s="238">
        <f>W399*J399</f>
        <v>0</v>
      </c>
      <c r="W399" s="239">
        <v>0</v>
      </c>
      <c r="X399" s="240">
        <f>Y399*J399</f>
        <v>0</v>
      </c>
      <c r="Y399" s="241">
        <v>0</v>
      </c>
      <c r="Z399" s="242">
        <f t="shared" ref="Z399:Z401" si="296">N399+P399+R399+T399+V399+X399</f>
        <v>0</v>
      </c>
      <c r="AA399" s="247">
        <f t="shared" ref="AA399:AA401" si="297">O399+Q399+S399+U399+W399+Y399</f>
        <v>0</v>
      </c>
    </row>
    <row r="400" spans="4:27" ht="15.75">
      <c r="E400" s="38" t="s">
        <v>661</v>
      </c>
      <c r="F400" s="11" t="s">
        <v>246</v>
      </c>
      <c r="G400" s="24">
        <v>1</v>
      </c>
      <c r="H400" s="12" t="s">
        <v>44</v>
      </c>
      <c r="I400" s="23">
        <v>0</v>
      </c>
      <c r="J400" s="25">
        <f t="shared" ref="J400:J401" si="298">I400*G400</f>
        <v>0</v>
      </c>
      <c r="K400" s="27"/>
      <c r="L400" s="139" t="e">
        <f>J400/K539</f>
        <v>#DIV/0!</v>
      </c>
      <c r="M400" s="14"/>
      <c r="N400" s="264">
        <f>O400*J400</f>
        <v>0</v>
      </c>
      <c r="O400" s="231">
        <v>0</v>
      </c>
      <c r="P400" s="232">
        <f>Q400*J400</f>
        <v>0</v>
      </c>
      <c r="Q400" s="233">
        <v>0</v>
      </c>
      <c r="R400" s="234">
        <f>S400*J400</f>
        <v>0</v>
      </c>
      <c r="S400" s="235">
        <v>0</v>
      </c>
      <c r="T400" s="236">
        <f>U400*J400</f>
        <v>0</v>
      </c>
      <c r="U400" s="237">
        <v>0</v>
      </c>
      <c r="V400" s="238">
        <f>W400*J400</f>
        <v>0</v>
      </c>
      <c r="W400" s="239">
        <v>0</v>
      </c>
      <c r="X400" s="240">
        <f>Y400*J400</f>
        <v>0</v>
      </c>
      <c r="Y400" s="241">
        <v>0</v>
      </c>
      <c r="Z400" s="242">
        <f t="shared" si="296"/>
        <v>0</v>
      </c>
      <c r="AA400" s="247">
        <f t="shared" si="297"/>
        <v>0</v>
      </c>
    </row>
    <row r="401" spans="5:27" ht="16.5" thickBot="1">
      <c r="E401" s="38" t="s">
        <v>662</v>
      </c>
      <c r="F401" s="11" t="s">
        <v>247</v>
      </c>
      <c r="G401" s="24">
        <v>1</v>
      </c>
      <c r="H401" s="12" t="s">
        <v>44</v>
      </c>
      <c r="I401" s="23">
        <v>0</v>
      </c>
      <c r="J401" s="25">
        <f t="shared" si="298"/>
        <v>0</v>
      </c>
      <c r="K401" s="27"/>
      <c r="L401" s="139" t="e">
        <f>J401/K539</f>
        <v>#DIV/0!</v>
      </c>
      <c r="M401" s="14"/>
      <c r="N401" s="266">
        <f>O401*J401</f>
        <v>0</v>
      </c>
      <c r="O401" s="267">
        <v>0</v>
      </c>
      <c r="P401" s="268">
        <f>Q401*J401</f>
        <v>0</v>
      </c>
      <c r="Q401" s="269">
        <v>0</v>
      </c>
      <c r="R401" s="270">
        <f>S401*J401</f>
        <v>0</v>
      </c>
      <c r="S401" s="271">
        <v>0</v>
      </c>
      <c r="T401" s="272">
        <f>U401*J401</f>
        <v>0</v>
      </c>
      <c r="U401" s="273">
        <v>0</v>
      </c>
      <c r="V401" s="274">
        <f>W401*J401</f>
        <v>0</v>
      </c>
      <c r="W401" s="275">
        <v>0</v>
      </c>
      <c r="X401" s="276">
        <f>Y401*J401</f>
        <v>0</v>
      </c>
      <c r="Y401" s="294">
        <v>0</v>
      </c>
      <c r="Z401" s="295">
        <f t="shared" si="296"/>
        <v>0</v>
      </c>
      <c r="AA401" s="249">
        <f t="shared" si="297"/>
        <v>0</v>
      </c>
    </row>
    <row r="402" spans="5:27" ht="15.75">
      <c r="E402" s="38"/>
      <c r="F402" s="69"/>
      <c r="K402" s="5"/>
      <c r="L402" s="139" t="e">
        <f>J402/K539</f>
        <v>#DIV/0!</v>
      </c>
      <c r="M402" s="14"/>
    </row>
    <row r="403" spans="5:27" ht="16.5" thickBot="1">
      <c r="E403" s="38" t="s">
        <v>453</v>
      </c>
      <c r="F403" s="68" t="s">
        <v>253</v>
      </c>
      <c r="G403" s="24"/>
      <c r="H403" s="12"/>
      <c r="I403" s="23"/>
      <c r="J403" s="35"/>
      <c r="K403" s="27"/>
      <c r="L403" s="139" t="e">
        <f>J403/K539</f>
        <v>#DIV/0!</v>
      </c>
      <c r="M403" s="14"/>
    </row>
    <row r="404" spans="5:27" ht="30.75" thickBot="1">
      <c r="E404" s="38" t="s">
        <v>456</v>
      </c>
      <c r="F404" s="11" t="s">
        <v>248</v>
      </c>
      <c r="G404" s="24">
        <v>1</v>
      </c>
      <c r="H404" s="12" t="s">
        <v>44</v>
      </c>
      <c r="I404" s="23">
        <v>0</v>
      </c>
      <c r="J404" s="25">
        <v>0</v>
      </c>
      <c r="K404" s="27"/>
      <c r="L404" s="139" t="e">
        <f>J404/K539</f>
        <v>#DIV/0!</v>
      </c>
      <c r="M404" s="14"/>
      <c r="N404" s="278">
        <f>O404*J404</f>
        <v>0</v>
      </c>
      <c r="O404" s="279">
        <v>0</v>
      </c>
      <c r="P404" s="280">
        <f>Q404*J404</f>
        <v>0</v>
      </c>
      <c r="Q404" s="281">
        <v>0</v>
      </c>
      <c r="R404" s="282">
        <f>S404*J404</f>
        <v>0</v>
      </c>
      <c r="S404" s="283">
        <v>0</v>
      </c>
      <c r="T404" s="284">
        <f>U404*J404</f>
        <v>0</v>
      </c>
      <c r="U404" s="285">
        <v>0</v>
      </c>
      <c r="V404" s="286">
        <f>W404*J404</f>
        <v>0</v>
      </c>
      <c r="W404" s="287">
        <v>0</v>
      </c>
      <c r="X404" s="288">
        <f>Y404*J404</f>
        <v>0</v>
      </c>
      <c r="Y404" s="298">
        <v>0</v>
      </c>
      <c r="Z404" s="299">
        <f t="shared" ref="Z404" si="299">N404+P404+R404+T404+V404+X404</f>
        <v>0</v>
      </c>
      <c r="AA404" s="291">
        <f t="shared" ref="AA404" si="300">O404+Q404+S404+U404+W404+Y404</f>
        <v>0</v>
      </c>
    </row>
    <row r="405" spans="5:27" ht="15.75">
      <c r="E405" s="38"/>
      <c r="F405" s="69"/>
      <c r="K405" s="5"/>
      <c r="L405" s="139" t="e">
        <f>J405/K539</f>
        <v>#DIV/0!</v>
      </c>
      <c r="M405" s="14"/>
    </row>
    <row r="406" spans="5:27" ht="30.75" thickBot="1">
      <c r="E406" s="38" t="s">
        <v>663</v>
      </c>
      <c r="F406" s="68" t="s">
        <v>254</v>
      </c>
      <c r="G406" s="24"/>
      <c r="H406" s="12"/>
      <c r="I406" s="23"/>
      <c r="J406" s="35"/>
      <c r="K406" s="27"/>
      <c r="L406" s="139" t="e">
        <f>J406/K539</f>
        <v>#DIV/0!</v>
      </c>
      <c r="M406" s="14"/>
    </row>
    <row r="407" spans="5:27" ht="30.75" thickBot="1">
      <c r="E407" s="38" t="s">
        <v>664</v>
      </c>
      <c r="F407" s="11" t="s">
        <v>726</v>
      </c>
      <c r="G407" s="24">
        <v>1</v>
      </c>
      <c r="H407" s="12" t="s">
        <v>44</v>
      </c>
      <c r="I407" s="23">
        <v>0</v>
      </c>
      <c r="J407" s="25">
        <v>0</v>
      </c>
      <c r="K407" s="27"/>
      <c r="L407" s="139" t="e">
        <f>J407/K539</f>
        <v>#DIV/0!</v>
      </c>
      <c r="M407" s="14"/>
      <c r="N407" s="278">
        <f>O407*J407</f>
        <v>0</v>
      </c>
      <c r="O407" s="279">
        <v>0</v>
      </c>
      <c r="P407" s="280">
        <f>Q407*J407</f>
        <v>0</v>
      </c>
      <c r="Q407" s="281">
        <v>0</v>
      </c>
      <c r="R407" s="282">
        <f>S407*J407</f>
        <v>0</v>
      </c>
      <c r="S407" s="283">
        <v>0</v>
      </c>
      <c r="T407" s="284">
        <f>U407*J407</f>
        <v>0</v>
      </c>
      <c r="U407" s="285">
        <v>0</v>
      </c>
      <c r="V407" s="286">
        <f>W407*J407</f>
        <v>0</v>
      </c>
      <c r="W407" s="287">
        <v>0</v>
      </c>
      <c r="X407" s="288">
        <f>Y407*J407</f>
        <v>0</v>
      </c>
      <c r="Y407" s="298">
        <v>0</v>
      </c>
      <c r="Z407" s="299">
        <f t="shared" ref="Z407" si="301">N407+P407+R407+T407+V407+X407</f>
        <v>0</v>
      </c>
      <c r="AA407" s="291">
        <f t="shared" ref="AA407" si="302">O407+Q407+S407+U407+W407+Y407</f>
        <v>0</v>
      </c>
    </row>
    <row r="408" spans="5:27" ht="15.75">
      <c r="E408" s="38"/>
      <c r="F408" s="11"/>
      <c r="K408" s="5"/>
      <c r="L408" s="139" t="e">
        <f>J408/K539</f>
        <v>#DIV/0!</v>
      </c>
      <c r="M408" s="14"/>
    </row>
    <row r="409" spans="5:27" ht="16.5" thickBot="1">
      <c r="E409" s="38" t="s">
        <v>665</v>
      </c>
      <c r="F409" s="68" t="s">
        <v>97</v>
      </c>
      <c r="G409" s="24"/>
      <c r="H409" s="12"/>
      <c r="I409" s="23"/>
      <c r="J409" s="35"/>
      <c r="K409" s="27"/>
      <c r="L409" s="139" t="e">
        <f>J409/K539</f>
        <v>#DIV/0!</v>
      </c>
      <c r="M409" s="14"/>
    </row>
    <row r="410" spans="5:27" ht="60.75" thickBot="1">
      <c r="E410" s="38" t="s">
        <v>666</v>
      </c>
      <c r="F410" s="11" t="s">
        <v>725</v>
      </c>
      <c r="G410" s="24">
        <v>1</v>
      </c>
      <c r="H410" s="12" t="s">
        <v>44</v>
      </c>
      <c r="I410" s="23">
        <v>0</v>
      </c>
      <c r="J410" s="25">
        <f t="shared" ref="J410" si="303">I410*G410</f>
        <v>0</v>
      </c>
      <c r="K410" s="27"/>
      <c r="L410" s="139" t="e">
        <f>J410/K539</f>
        <v>#DIV/0!</v>
      </c>
      <c r="M410" s="14"/>
      <c r="N410" s="278">
        <f>O410*J410</f>
        <v>0</v>
      </c>
      <c r="O410" s="279">
        <v>0</v>
      </c>
      <c r="P410" s="280">
        <f>Q410*J410</f>
        <v>0</v>
      </c>
      <c r="Q410" s="281">
        <v>0</v>
      </c>
      <c r="R410" s="282">
        <f>S410*J410</f>
        <v>0</v>
      </c>
      <c r="S410" s="283">
        <v>0</v>
      </c>
      <c r="T410" s="284">
        <f>U410*J410</f>
        <v>0</v>
      </c>
      <c r="U410" s="285">
        <v>0</v>
      </c>
      <c r="V410" s="286">
        <f>W410*J410</f>
        <v>0</v>
      </c>
      <c r="W410" s="287">
        <v>0</v>
      </c>
      <c r="X410" s="288">
        <f>Y410*J410</f>
        <v>0</v>
      </c>
      <c r="Y410" s="298">
        <v>0</v>
      </c>
      <c r="Z410" s="299">
        <f t="shared" ref="Z410" si="304">N410+P410+R410+T410+V410+X410</f>
        <v>0</v>
      </c>
      <c r="AA410" s="291">
        <f t="shared" ref="AA410" si="305">O410+Q410+S410+U410+W410+Y410</f>
        <v>0</v>
      </c>
    </row>
    <row r="411" spans="5:27" ht="15.75">
      <c r="E411" s="38"/>
      <c r="F411" s="11"/>
      <c r="K411" s="5"/>
      <c r="L411" s="139" t="e">
        <f>J411/K539</f>
        <v>#DIV/0!</v>
      </c>
      <c r="M411" s="14"/>
    </row>
    <row r="412" spans="5:27" ht="16.5" thickBot="1">
      <c r="E412" s="38" t="s">
        <v>667</v>
      </c>
      <c r="F412" s="68" t="s">
        <v>249</v>
      </c>
      <c r="G412" s="24"/>
      <c r="H412" s="12"/>
      <c r="I412" s="23"/>
      <c r="J412" s="35"/>
      <c r="K412" s="27"/>
      <c r="L412" s="139" t="e">
        <f>J412/K539</f>
        <v>#DIV/0!</v>
      </c>
      <c r="M412" s="14"/>
    </row>
    <row r="413" spans="5:27" ht="16.5" thickBot="1">
      <c r="E413" s="38" t="s">
        <v>668</v>
      </c>
      <c r="F413" s="11" t="s">
        <v>723</v>
      </c>
      <c r="G413" s="24">
        <v>1</v>
      </c>
      <c r="H413" s="12" t="s">
        <v>44</v>
      </c>
      <c r="I413" s="23">
        <v>0</v>
      </c>
      <c r="J413" s="25">
        <f t="shared" ref="J413" si="306">I413*G413</f>
        <v>0</v>
      </c>
      <c r="K413" s="27"/>
      <c r="L413" s="139" t="e">
        <f>J413/K539</f>
        <v>#DIV/0!</v>
      </c>
      <c r="M413" s="14"/>
      <c r="N413" s="278">
        <f>O413*J413</f>
        <v>0</v>
      </c>
      <c r="O413" s="279">
        <v>0</v>
      </c>
      <c r="P413" s="280">
        <f>Q413*J413</f>
        <v>0</v>
      </c>
      <c r="Q413" s="281">
        <v>0</v>
      </c>
      <c r="R413" s="282">
        <f>S413*J413</f>
        <v>0</v>
      </c>
      <c r="S413" s="283">
        <v>0</v>
      </c>
      <c r="T413" s="284">
        <f>U413*J413</f>
        <v>0</v>
      </c>
      <c r="U413" s="285">
        <v>0</v>
      </c>
      <c r="V413" s="286">
        <f>W413*J413</f>
        <v>0</v>
      </c>
      <c r="W413" s="287">
        <v>0</v>
      </c>
      <c r="X413" s="288">
        <f>Y413*J413</f>
        <v>0</v>
      </c>
      <c r="Y413" s="298">
        <v>0</v>
      </c>
      <c r="Z413" s="299">
        <f t="shared" ref="Z413" si="307">N413+P413+R413+T413+V413+X413</f>
        <v>0</v>
      </c>
      <c r="AA413" s="291">
        <f t="shared" ref="AA413" si="308">O413+Q413+S413+U413+W413+Y413</f>
        <v>0</v>
      </c>
    </row>
    <row r="414" spans="5:27" ht="15.75">
      <c r="E414" s="38"/>
      <c r="F414" s="11"/>
      <c r="K414" s="5"/>
      <c r="L414" s="139" t="e">
        <f>J414/K539</f>
        <v>#DIV/0!</v>
      </c>
      <c r="M414" s="14"/>
    </row>
    <row r="415" spans="5:27" ht="16.5" thickBot="1">
      <c r="E415" s="38" t="s">
        <v>669</v>
      </c>
      <c r="F415" s="68" t="s">
        <v>98</v>
      </c>
      <c r="G415" s="24"/>
      <c r="H415" s="12"/>
      <c r="I415" s="23"/>
      <c r="J415" s="35"/>
      <c r="K415" s="27"/>
      <c r="L415" s="139" t="e">
        <f>J415/K539</f>
        <v>#DIV/0!</v>
      </c>
      <c r="M415" s="14"/>
    </row>
    <row r="416" spans="5:27" ht="15.75">
      <c r="E416" s="38" t="s">
        <v>670</v>
      </c>
      <c r="F416" s="11" t="s">
        <v>273</v>
      </c>
      <c r="G416" s="24">
        <v>1</v>
      </c>
      <c r="H416" s="12" t="s">
        <v>44</v>
      </c>
      <c r="I416" s="23">
        <v>0</v>
      </c>
      <c r="J416" s="25">
        <f t="shared" ref="J416:J418" si="309">I416*G416</f>
        <v>0</v>
      </c>
      <c r="K416" s="27"/>
      <c r="L416" s="139" t="e">
        <f>J416/K539</f>
        <v>#DIV/0!</v>
      </c>
      <c r="M416" s="14"/>
      <c r="N416" s="252">
        <f>O416*J416</f>
        <v>0</v>
      </c>
      <c r="O416" s="253">
        <v>0</v>
      </c>
      <c r="P416" s="254">
        <f>Q416*J416</f>
        <v>0</v>
      </c>
      <c r="Q416" s="255">
        <v>0</v>
      </c>
      <c r="R416" s="256">
        <f>S416*J416</f>
        <v>0</v>
      </c>
      <c r="S416" s="257">
        <v>0</v>
      </c>
      <c r="T416" s="258">
        <f>U416*J416</f>
        <v>0</v>
      </c>
      <c r="U416" s="259">
        <v>0</v>
      </c>
      <c r="V416" s="260">
        <f>W416*J416</f>
        <v>0</v>
      </c>
      <c r="W416" s="261">
        <v>0</v>
      </c>
      <c r="X416" s="262">
        <f>Y416*J416</f>
        <v>0</v>
      </c>
      <c r="Y416" s="292">
        <v>0</v>
      </c>
      <c r="Z416" s="293">
        <f t="shared" ref="Z416:Z418" si="310">N416+P416+R416+T416+V416+X416</f>
        <v>0</v>
      </c>
      <c r="AA416" s="245">
        <f t="shared" ref="AA416:AA418" si="311">O416+Q416+S416+U416+W416+Y416</f>
        <v>0</v>
      </c>
    </row>
    <row r="417" spans="5:27" ht="30">
      <c r="E417" s="38" t="s">
        <v>671</v>
      </c>
      <c r="F417" s="11" t="s">
        <v>252</v>
      </c>
      <c r="G417" s="24">
        <v>1</v>
      </c>
      <c r="H417" s="12" t="s">
        <v>44</v>
      </c>
      <c r="I417" s="23">
        <v>0</v>
      </c>
      <c r="J417" s="25">
        <f t="shared" si="309"/>
        <v>0</v>
      </c>
      <c r="K417" s="27"/>
      <c r="L417" s="139" t="e">
        <f>J417/K539</f>
        <v>#DIV/0!</v>
      </c>
      <c r="M417" s="14"/>
      <c r="N417" s="264">
        <f>O417*J417</f>
        <v>0</v>
      </c>
      <c r="O417" s="231">
        <v>0</v>
      </c>
      <c r="P417" s="232">
        <f>Q417*J417</f>
        <v>0</v>
      </c>
      <c r="Q417" s="233">
        <v>0</v>
      </c>
      <c r="R417" s="234">
        <f>S417*J417</f>
        <v>0</v>
      </c>
      <c r="S417" s="235">
        <v>0</v>
      </c>
      <c r="T417" s="236">
        <f>U417*J417</f>
        <v>0</v>
      </c>
      <c r="U417" s="237">
        <v>0</v>
      </c>
      <c r="V417" s="238">
        <f>W417*J417</f>
        <v>0</v>
      </c>
      <c r="W417" s="239">
        <v>0</v>
      </c>
      <c r="X417" s="240">
        <f>Y417*J417</f>
        <v>0</v>
      </c>
      <c r="Y417" s="241">
        <v>0</v>
      </c>
      <c r="Z417" s="242">
        <f t="shared" si="310"/>
        <v>0</v>
      </c>
      <c r="AA417" s="247">
        <f t="shared" si="311"/>
        <v>0</v>
      </c>
    </row>
    <row r="418" spans="5:27" ht="16.5" thickBot="1">
      <c r="E418" s="38" t="s">
        <v>672</v>
      </c>
      <c r="F418" s="11" t="s">
        <v>251</v>
      </c>
      <c r="G418" s="24">
        <v>1</v>
      </c>
      <c r="H418" s="12" t="s">
        <v>44</v>
      </c>
      <c r="I418" s="23">
        <v>0</v>
      </c>
      <c r="J418" s="25">
        <f t="shared" si="309"/>
        <v>0</v>
      </c>
      <c r="K418" s="27"/>
      <c r="L418" s="139" t="e">
        <f>J418/K539</f>
        <v>#DIV/0!</v>
      </c>
      <c r="M418" s="14"/>
      <c r="N418" s="266">
        <f>O418*J418</f>
        <v>0</v>
      </c>
      <c r="O418" s="267">
        <v>0</v>
      </c>
      <c r="P418" s="268">
        <f>Q418*J418</f>
        <v>0</v>
      </c>
      <c r="Q418" s="269">
        <v>0</v>
      </c>
      <c r="R418" s="270">
        <f>S418*J418</f>
        <v>0</v>
      </c>
      <c r="S418" s="271">
        <v>0</v>
      </c>
      <c r="T418" s="272">
        <f>U418*J418</f>
        <v>0</v>
      </c>
      <c r="U418" s="273">
        <v>0</v>
      </c>
      <c r="V418" s="274">
        <f>W418*J418</f>
        <v>0</v>
      </c>
      <c r="W418" s="275">
        <v>0</v>
      </c>
      <c r="X418" s="276">
        <f>Y418*J418</f>
        <v>0</v>
      </c>
      <c r="Y418" s="294">
        <v>0</v>
      </c>
      <c r="Z418" s="295">
        <f t="shared" si="310"/>
        <v>0</v>
      </c>
      <c r="AA418" s="249">
        <f t="shared" si="311"/>
        <v>0</v>
      </c>
    </row>
    <row r="419" spans="5:27" ht="15.75">
      <c r="E419" s="38"/>
      <c r="F419" s="11"/>
      <c r="K419" s="5"/>
      <c r="L419" s="139" t="e">
        <f>J419/K539</f>
        <v>#DIV/0!</v>
      </c>
      <c r="M419" s="14"/>
    </row>
    <row r="420" spans="5:27" ht="16.5" thickBot="1">
      <c r="E420" s="38" t="s">
        <v>673</v>
      </c>
      <c r="F420" s="68" t="s">
        <v>250</v>
      </c>
      <c r="G420" s="24"/>
      <c r="H420" s="12"/>
      <c r="I420" s="23"/>
      <c r="J420" s="35"/>
      <c r="K420" s="27"/>
      <c r="L420" s="139" t="e">
        <f>J420/K539</f>
        <v>#DIV/0!</v>
      </c>
      <c r="M420" s="14"/>
    </row>
    <row r="421" spans="5:27" ht="30.75" thickBot="1">
      <c r="E421" s="171" t="s">
        <v>674</v>
      </c>
      <c r="F421" s="11" t="s">
        <v>768</v>
      </c>
      <c r="G421" s="381">
        <v>1</v>
      </c>
      <c r="H421" s="382" t="s">
        <v>44</v>
      </c>
      <c r="I421" s="383">
        <v>0</v>
      </c>
      <c r="J421" s="442">
        <f t="shared" ref="J421" si="312">I421*G421</f>
        <v>0</v>
      </c>
      <c r="K421" s="27"/>
      <c r="L421" s="139" t="e">
        <f>J421/K539</f>
        <v>#DIV/0!</v>
      </c>
      <c r="M421" s="14"/>
      <c r="N421" s="278">
        <f>O421*J421</f>
        <v>0</v>
      </c>
      <c r="O421" s="279">
        <v>0</v>
      </c>
      <c r="P421" s="280">
        <f>Q421*J421</f>
        <v>0</v>
      </c>
      <c r="Q421" s="281">
        <v>0</v>
      </c>
      <c r="R421" s="282">
        <f>S421*J421</f>
        <v>0</v>
      </c>
      <c r="S421" s="283">
        <v>0</v>
      </c>
      <c r="T421" s="284">
        <f>U421*J421</f>
        <v>0</v>
      </c>
      <c r="U421" s="285">
        <v>0</v>
      </c>
      <c r="V421" s="286">
        <f>W421*J421</f>
        <v>0</v>
      </c>
      <c r="W421" s="287">
        <v>0</v>
      </c>
      <c r="X421" s="288">
        <f>Y421*J421</f>
        <v>0</v>
      </c>
      <c r="Y421" s="298">
        <v>0</v>
      </c>
      <c r="Z421" s="299">
        <f t="shared" ref="Z421" si="313">N421+P421+R421+T421+V421+X421</f>
        <v>0</v>
      </c>
      <c r="AA421" s="291">
        <f t="shared" ref="AA421" si="314">O421+Q421+S421+U421+W421+Y421</f>
        <v>0</v>
      </c>
    </row>
    <row r="422" spans="5:27" ht="15.75">
      <c r="E422" s="38"/>
      <c r="F422" s="11"/>
      <c r="K422" s="5"/>
      <c r="L422" s="139" t="e">
        <f>J422/K539</f>
        <v>#DIV/0!</v>
      </c>
      <c r="M422" s="14"/>
    </row>
    <row r="423" spans="5:27" ht="16.5" thickBot="1">
      <c r="E423" s="38" t="s">
        <v>675</v>
      </c>
      <c r="F423" s="68" t="s">
        <v>255</v>
      </c>
      <c r="G423" s="24"/>
      <c r="H423" s="12"/>
      <c r="I423" s="23"/>
      <c r="J423" s="35"/>
      <c r="K423" s="27"/>
      <c r="L423" s="139" t="e">
        <f>J423/K539</f>
        <v>#DIV/0!</v>
      </c>
      <c r="M423" s="14"/>
    </row>
    <row r="424" spans="5:27" ht="45.75" thickBot="1">
      <c r="E424" s="38" t="s">
        <v>676</v>
      </c>
      <c r="F424" s="11" t="s">
        <v>727</v>
      </c>
      <c r="G424" s="24">
        <v>1</v>
      </c>
      <c r="H424" s="12" t="s">
        <v>44</v>
      </c>
      <c r="I424" s="23">
        <v>0</v>
      </c>
      <c r="J424" s="25">
        <f t="shared" ref="J424" si="315">I424*G424</f>
        <v>0</v>
      </c>
      <c r="K424" s="27"/>
      <c r="L424" s="139" t="e">
        <f>J424/K539</f>
        <v>#DIV/0!</v>
      </c>
      <c r="M424" s="14"/>
      <c r="N424" s="278">
        <f>O424*J424</f>
        <v>0</v>
      </c>
      <c r="O424" s="279">
        <v>0</v>
      </c>
      <c r="P424" s="280">
        <f>Q424*J424</f>
        <v>0</v>
      </c>
      <c r="Q424" s="281">
        <v>0</v>
      </c>
      <c r="R424" s="282">
        <f>S424*J424</f>
        <v>0</v>
      </c>
      <c r="S424" s="283">
        <v>0</v>
      </c>
      <c r="T424" s="284">
        <f>U424*J424</f>
        <v>0</v>
      </c>
      <c r="U424" s="285">
        <v>0.2</v>
      </c>
      <c r="V424" s="286">
        <f>W424*J424</f>
        <v>0</v>
      </c>
      <c r="W424" s="287">
        <v>0.3</v>
      </c>
      <c r="X424" s="288">
        <f>Y424*J424</f>
        <v>0</v>
      </c>
      <c r="Y424" s="298">
        <v>0.5</v>
      </c>
      <c r="Z424" s="299">
        <f t="shared" ref="Z424" si="316">N424+P424+R424+T424+V424+X424</f>
        <v>0</v>
      </c>
      <c r="AA424" s="291">
        <f t="shared" ref="AA424" si="317">O424+Q424+S424+U424+W424+Y424</f>
        <v>1</v>
      </c>
    </row>
    <row r="425" spans="5:27" ht="15.75">
      <c r="E425" s="38"/>
      <c r="F425" s="11"/>
      <c r="K425" s="5"/>
      <c r="L425" s="139" t="e">
        <f>J425/K539</f>
        <v>#DIV/0!</v>
      </c>
      <c r="M425" s="14"/>
    </row>
    <row r="426" spans="5:27" ht="16.5" thickBot="1">
      <c r="E426" s="38" t="s">
        <v>677</v>
      </c>
      <c r="F426" s="68" t="s">
        <v>256</v>
      </c>
      <c r="G426" s="24"/>
      <c r="H426" s="12"/>
      <c r="I426" s="23"/>
      <c r="J426" s="35"/>
      <c r="K426" s="27"/>
      <c r="L426" s="139" t="e">
        <f>J426/K539</f>
        <v>#DIV/0!</v>
      </c>
      <c r="M426" s="14"/>
    </row>
    <row r="427" spans="5:27" ht="15.75">
      <c r="E427" s="38" t="s">
        <v>678</v>
      </c>
      <c r="F427" s="11" t="s">
        <v>100</v>
      </c>
      <c r="G427" s="24">
        <v>1</v>
      </c>
      <c r="H427" s="12" t="s">
        <v>44</v>
      </c>
      <c r="I427" s="23">
        <v>0</v>
      </c>
      <c r="J427" s="25">
        <f t="shared" ref="J427:J430" si="318">I427*G427</f>
        <v>0</v>
      </c>
      <c r="K427" s="27"/>
      <c r="L427" s="139" t="e">
        <f>J427/K539</f>
        <v>#DIV/0!</v>
      </c>
      <c r="M427" s="14"/>
      <c r="N427" s="252">
        <f>O427*J427</f>
        <v>0</v>
      </c>
      <c r="O427" s="253">
        <v>0</v>
      </c>
      <c r="P427" s="254">
        <f>Q427*J427</f>
        <v>0</v>
      </c>
      <c r="Q427" s="255">
        <v>0</v>
      </c>
      <c r="R427" s="256">
        <f>S427*J427</f>
        <v>0</v>
      </c>
      <c r="S427" s="257">
        <v>0</v>
      </c>
      <c r="T427" s="258">
        <f>U427*J427</f>
        <v>0</v>
      </c>
      <c r="U427" s="259">
        <v>0</v>
      </c>
      <c r="V427" s="260">
        <f>W427*J427</f>
        <v>0</v>
      </c>
      <c r="W427" s="261">
        <v>0</v>
      </c>
      <c r="X427" s="262">
        <f>Y427*J427</f>
        <v>0</v>
      </c>
      <c r="Y427" s="292">
        <v>0</v>
      </c>
      <c r="Z427" s="293">
        <f t="shared" ref="Z427:Z429" si="319">N427+P427+R427+T427+V427+X427</f>
        <v>0</v>
      </c>
      <c r="AA427" s="245">
        <f t="shared" ref="AA427:AA429" si="320">O427+Q427+S427+U427+W427+Y427</f>
        <v>0</v>
      </c>
    </row>
    <row r="428" spans="5:27" ht="16.5" thickBot="1">
      <c r="E428" s="38" t="s">
        <v>679</v>
      </c>
      <c r="F428" s="11" t="s">
        <v>111</v>
      </c>
      <c r="G428" s="24">
        <v>1</v>
      </c>
      <c r="H428" s="12" t="s">
        <v>44</v>
      </c>
      <c r="I428" s="23">
        <v>0</v>
      </c>
      <c r="J428" s="25">
        <f t="shared" ref="J428:J429" si="321">I428*G428</f>
        <v>0</v>
      </c>
      <c r="K428" s="27"/>
      <c r="L428" s="139" t="e">
        <f>J428/K537</f>
        <v>#DIV/0!</v>
      </c>
      <c r="M428" s="14"/>
      <c r="N428" s="266">
        <f>O428*J428</f>
        <v>0</v>
      </c>
      <c r="O428" s="267">
        <v>0</v>
      </c>
      <c r="P428" s="268">
        <f>Q428*J428</f>
        <v>0</v>
      </c>
      <c r="Q428" s="269">
        <v>0</v>
      </c>
      <c r="R428" s="270">
        <f>S428*J428</f>
        <v>0</v>
      </c>
      <c r="S428" s="271">
        <v>0</v>
      </c>
      <c r="T428" s="272">
        <f>U428*J428</f>
        <v>0</v>
      </c>
      <c r="U428" s="273">
        <v>0</v>
      </c>
      <c r="V428" s="274">
        <f>W428*J428</f>
        <v>0</v>
      </c>
      <c r="W428" s="275">
        <v>0</v>
      </c>
      <c r="X428" s="276">
        <f>Y428*J428</f>
        <v>0</v>
      </c>
      <c r="Y428" s="294">
        <v>0</v>
      </c>
      <c r="Z428" s="295">
        <f t="shared" si="319"/>
        <v>0</v>
      </c>
      <c r="AA428" s="249">
        <f t="shared" si="320"/>
        <v>0</v>
      </c>
    </row>
    <row r="429" spans="5:27" ht="16.5" thickBot="1">
      <c r="E429" s="375" t="s">
        <v>742</v>
      </c>
      <c r="F429" s="376" t="s">
        <v>744</v>
      </c>
      <c r="G429" s="24">
        <v>1</v>
      </c>
      <c r="H429" s="12" t="s">
        <v>44</v>
      </c>
      <c r="I429" s="23">
        <v>0</v>
      </c>
      <c r="J429" s="25">
        <f t="shared" si="321"/>
        <v>0</v>
      </c>
      <c r="K429" s="27"/>
      <c r="L429" s="139" t="e">
        <f>J429/K538</f>
        <v>#DIV/0!</v>
      </c>
      <c r="M429" s="14"/>
      <c r="N429" s="266">
        <f>O429*J429</f>
        <v>0</v>
      </c>
      <c r="O429" s="267">
        <v>0</v>
      </c>
      <c r="P429" s="268">
        <f>Q429*J429</f>
        <v>0</v>
      </c>
      <c r="Q429" s="269">
        <v>0</v>
      </c>
      <c r="R429" s="270">
        <f>S429*J429</f>
        <v>0</v>
      </c>
      <c r="S429" s="271">
        <v>0</v>
      </c>
      <c r="T429" s="272">
        <f>U429*J429</f>
        <v>0</v>
      </c>
      <c r="U429" s="273">
        <v>0</v>
      </c>
      <c r="V429" s="274">
        <f>W429*J429</f>
        <v>0</v>
      </c>
      <c r="W429" s="275">
        <v>0</v>
      </c>
      <c r="X429" s="276">
        <f>Y429*J429</f>
        <v>0</v>
      </c>
      <c r="Y429" s="294">
        <v>0</v>
      </c>
      <c r="Z429" s="295">
        <f t="shared" si="319"/>
        <v>0</v>
      </c>
      <c r="AA429" s="249">
        <f t="shared" si="320"/>
        <v>0</v>
      </c>
    </row>
    <row r="430" spans="5:27" ht="16.5" thickBot="1">
      <c r="E430" s="375" t="s">
        <v>743</v>
      </c>
      <c r="F430" s="376" t="s">
        <v>745</v>
      </c>
      <c r="G430" s="24">
        <v>1</v>
      </c>
      <c r="H430" s="12" t="s">
        <v>44</v>
      </c>
      <c r="I430" s="23">
        <v>0</v>
      </c>
      <c r="J430" s="25">
        <f t="shared" si="318"/>
        <v>0</v>
      </c>
      <c r="K430" s="27"/>
      <c r="L430" s="139" t="e">
        <f>J430/K539</f>
        <v>#DIV/0!</v>
      </c>
      <c r="M430" s="14"/>
      <c r="N430" s="266">
        <f>O430*J430</f>
        <v>0</v>
      </c>
      <c r="O430" s="267">
        <v>0</v>
      </c>
      <c r="P430" s="268">
        <f>Q430*J430</f>
        <v>0</v>
      </c>
      <c r="Q430" s="269">
        <v>0</v>
      </c>
      <c r="R430" s="270">
        <f>S430*J430</f>
        <v>0</v>
      </c>
      <c r="S430" s="271">
        <v>0</v>
      </c>
      <c r="T430" s="272">
        <f>U430*J430</f>
        <v>0</v>
      </c>
      <c r="U430" s="273">
        <v>0</v>
      </c>
      <c r="V430" s="274">
        <f>W430*J430</f>
        <v>0</v>
      </c>
      <c r="W430" s="275">
        <v>0</v>
      </c>
      <c r="X430" s="276">
        <f>Y430*J430</f>
        <v>0</v>
      </c>
      <c r="Y430" s="294">
        <v>0</v>
      </c>
      <c r="Z430" s="295">
        <f t="shared" ref="Z430" si="322">N430+P430+R430+T430+V430+X430</f>
        <v>0</v>
      </c>
      <c r="AA430" s="249">
        <f t="shared" ref="AA430" si="323">O430+Q430+S430+U430+W430+Y430</f>
        <v>0</v>
      </c>
    </row>
    <row r="431" spans="5:27" ht="15.75">
      <c r="E431" s="38"/>
      <c r="F431" s="11"/>
      <c r="K431" s="5"/>
      <c r="L431" s="139" t="e">
        <f>J431/K539</f>
        <v>#DIV/0!</v>
      </c>
      <c r="M431" s="14"/>
    </row>
    <row r="432" spans="5:27" ht="16.5" thickBot="1">
      <c r="E432" s="38" t="s">
        <v>680</v>
      </c>
      <c r="F432" s="80" t="s">
        <v>807</v>
      </c>
      <c r="G432" s="24"/>
      <c r="H432" s="12"/>
      <c r="I432" s="23"/>
      <c r="J432" s="35"/>
      <c r="K432" s="27"/>
      <c r="L432" s="139" t="e">
        <f>J432/K539</f>
        <v>#DIV/0!</v>
      </c>
      <c r="M432" s="14"/>
    </row>
    <row r="433" spans="5:27" ht="15.75">
      <c r="E433" s="38" t="s">
        <v>681</v>
      </c>
      <c r="F433" s="11" t="s">
        <v>228</v>
      </c>
      <c r="G433" s="24">
        <v>2</v>
      </c>
      <c r="H433" s="12" t="s">
        <v>44</v>
      </c>
      <c r="I433" s="23">
        <v>0</v>
      </c>
      <c r="J433" s="25">
        <f t="shared" ref="J433:J442" si="324">I433*G433</f>
        <v>0</v>
      </c>
      <c r="K433" s="27"/>
      <c r="L433" s="139" t="e">
        <f>J433/K539</f>
        <v>#DIV/0!</v>
      </c>
      <c r="M433" s="14"/>
      <c r="N433" s="252">
        <f t="shared" ref="N433:N442" si="325">O433*J433</f>
        <v>0</v>
      </c>
      <c r="O433" s="253">
        <v>0</v>
      </c>
      <c r="P433" s="254">
        <f t="shared" ref="P433:P442" si="326">Q433*J433</f>
        <v>0</v>
      </c>
      <c r="Q433" s="255">
        <v>0</v>
      </c>
      <c r="R433" s="256">
        <f t="shared" ref="R433:R442" si="327">S433*J433</f>
        <v>0</v>
      </c>
      <c r="S433" s="257">
        <v>0</v>
      </c>
      <c r="T433" s="258">
        <f t="shared" ref="T433:T442" si="328">U433*J433</f>
        <v>0</v>
      </c>
      <c r="U433" s="259">
        <v>0</v>
      </c>
      <c r="V433" s="260">
        <f t="shared" ref="V433:V442" si="329">W433*J433</f>
        <v>0</v>
      </c>
      <c r="W433" s="261">
        <v>0</v>
      </c>
      <c r="X433" s="262">
        <f t="shared" ref="X433:X442" si="330">Y433*J433</f>
        <v>0</v>
      </c>
      <c r="Y433" s="292">
        <v>0</v>
      </c>
      <c r="Z433" s="293">
        <f t="shared" ref="Z433:Z434" si="331">N433+P433+R433+T433+V433+X433</f>
        <v>0</v>
      </c>
      <c r="AA433" s="245">
        <f t="shared" ref="AA433:AA434" si="332">O433+Q433+S433+U433+W433+Y433</f>
        <v>0</v>
      </c>
    </row>
    <row r="434" spans="5:27" ht="15.75">
      <c r="E434" s="38" t="s">
        <v>682</v>
      </c>
      <c r="F434" s="11" t="s">
        <v>229</v>
      </c>
      <c r="G434" s="24">
        <v>2</v>
      </c>
      <c r="H434" s="12" t="s">
        <v>44</v>
      </c>
      <c r="I434" s="23">
        <v>0</v>
      </c>
      <c r="J434" s="25">
        <f t="shared" si="324"/>
        <v>0</v>
      </c>
      <c r="K434" s="27"/>
      <c r="L434" s="139" t="e">
        <f>J434/K539</f>
        <v>#DIV/0!</v>
      </c>
      <c r="M434" s="14"/>
      <c r="N434" s="264">
        <f t="shared" si="325"/>
        <v>0</v>
      </c>
      <c r="O434" s="231">
        <v>0</v>
      </c>
      <c r="P434" s="232">
        <f t="shared" si="326"/>
        <v>0</v>
      </c>
      <c r="Q434" s="233">
        <v>0</v>
      </c>
      <c r="R434" s="234">
        <f t="shared" si="327"/>
        <v>0</v>
      </c>
      <c r="S434" s="235">
        <v>0</v>
      </c>
      <c r="T434" s="236">
        <f t="shared" si="328"/>
        <v>0</v>
      </c>
      <c r="U434" s="237">
        <v>0</v>
      </c>
      <c r="V434" s="238">
        <f t="shared" si="329"/>
        <v>0</v>
      </c>
      <c r="W434" s="239">
        <v>0</v>
      </c>
      <c r="X434" s="240">
        <f t="shared" si="330"/>
        <v>0</v>
      </c>
      <c r="Y434" s="241">
        <v>0</v>
      </c>
      <c r="Z434" s="242">
        <f t="shared" si="331"/>
        <v>0</v>
      </c>
      <c r="AA434" s="247">
        <f t="shared" si="332"/>
        <v>0</v>
      </c>
    </row>
    <row r="435" spans="5:27" ht="15.75">
      <c r="E435" s="38" t="s">
        <v>683</v>
      </c>
      <c r="F435" s="11" t="s">
        <v>230</v>
      </c>
      <c r="G435" s="24">
        <v>2</v>
      </c>
      <c r="H435" s="12" t="s">
        <v>44</v>
      </c>
      <c r="I435" s="23">
        <v>0</v>
      </c>
      <c r="J435" s="25">
        <f t="shared" si="324"/>
        <v>0</v>
      </c>
      <c r="K435" s="27"/>
      <c r="L435" s="139" t="e">
        <f>J435/K539</f>
        <v>#DIV/0!</v>
      </c>
      <c r="M435" s="14"/>
      <c r="N435" s="264">
        <f t="shared" si="325"/>
        <v>0</v>
      </c>
      <c r="O435" s="231">
        <v>0</v>
      </c>
      <c r="P435" s="232">
        <f t="shared" si="326"/>
        <v>0</v>
      </c>
      <c r="Q435" s="233">
        <v>0</v>
      </c>
      <c r="R435" s="234">
        <f t="shared" si="327"/>
        <v>0</v>
      </c>
      <c r="S435" s="235">
        <v>0</v>
      </c>
      <c r="T435" s="236">
        <f t="shared" si="328"/>
        <v>0</v>
      </c>
      <c r="U435" s="237">
        <v>0</v>
      </c>
      <c r="V435" s="238">
        <f t="shared" si="329"/>
        <v>0</v>
      </c>
      <c r="W435" s="239">
        <v>0</v>
      </c>
      <c r="X435" s="240">
        <f t="shared" si="330"/>
        <v>0</v>
      </c>
      <c r="Y435" s="241">
        <v>0</v>
      </c>
      <c r="Z435" s="242">
        <f t="shared" ref="Z435:Z442" si="333">N435+P435+R435+T435+V435+X435</f>
        <v>0</v>
      </c>
      <c r="AA435" s="247">
        <f t="shared" ref="AA435:AA442" si="334">O435+Q435+S435+U435+W435+Y435</f>
        <v>0</v>
      </c>
    </row>
    <row r="436" spans="5:27" ht="15.75">
      <c r="E436" s="38" t="s">
        <v>684</v>
      </c>
      <c r="F436" s="11" t="s">
        <v>231</v>
      </c>
      <c r="G436" s="24">
        <v>2</v>
      </c>
      <c r="H436" s="12" t="s">
        <v>44</v>
      </c>
      <c r="I436" s="23">
        <v>0</v>
      </c>
      <c r="J436" s="25">
        <f t="shared" si="324"/>
        <v>0</v>
      </c>
      <c r="K436" s="27"/>
      <c r="L436" s="139" t="e">
        <f>J436/K539</f>
        <v>#DIV/0!</v>
      </c>
      <c r="M436" s="14"/>
      <c r="N436" s="264">
        <f t="shared" si="325"/>
        <v>0</v>
      </c>
      <c r="O436" s="231">
        <v>0</v>
      </c>
      <c r="P436" s="232">
        <f t="shared" si="326"/>
        <v>0</v>
      </c>
      <c r="Q436" s="233">
        <v>0</v>
      </c>
      <c r="R436" s="234">
        <f t="shared" si="327"/>
        <v>0</v>
      </c>
      <c r="S436" s="235">
        <v>0</v>
      </c>
      <c r="T436" s="236">
        <f t="shared" si="328"/>
        <v>0</v>
      </c>
      <c r="U436" s="237">
        <v>0</v>
      </c>
      <c r="V436" s="238">
        <f t="shared" si="329"/>
        <v>0</v>
      </c>
      <c r="W436" s="239">
        <v>0</v>
      </c>
      <c r="X436" s="240">
        <f t="shared" si="330"/>
        <v>0</v>
      </c>
      <c r="Y436" s="241">
        <v>0</v>
      </c>
      <c r="Z436" s="242">
        <f t="shared" si="333"/>
        <v>0</v>
      </c>
      <c r="AA436" s="247">
        <f t="shared" si="334"/>
        <v>0</v>
      </c>
    </row>
    <row r="437" spans="5:27" ht="15.75">
      <c r="E437" s="38" t="s">
        <v>685</v>
      </c>
      <c r="F437" s="11" t="s">
        <v>724</v>
      </c>
      <c r="G437" s="24">
        <v>2</v>
      </c>
      <c r="H437" s="12" t="s">
        <v>44</v>
      </c>
      <c r="I437" s="23">
        <v>0</v>
      </c>
      <c r="J437" s="25">
        <f t="shared" si="324"/>
        <v>0</v>
      </c>
      <c r="K437" s="27"/>
      <c r="L437" s="139" t="e">
        <f>J437/K539</f>
        <v>#DIV/0!</v>
      </c>
      <c r="M437" s="14"/>
      <c r="N437" s="264">
        <f t="shared" si="325"/>
        <v>0</v>
      </c>
      <c r="O437" s="231">
        <v>0</v>
      </c>
      <c r="P437" s="232">
        <f t="shared" si="326"/>
        <v>0</v>
      </c>
      <c r="Q437" s="233">
        <v>0</v>
      </c>
      <c r="R437" s="234">
        <f t="shared" si="327"/>
        <v>0</v>
      </c>
      <c r="S437" s="235">
        <v>0</v>
      </c>
      <c r="T437" s="236">
        <f t="shared" si="328"/>
        <v>0</v>
      </c>
      <c r="U437" s="237">
        <v>0</v>
      </c>
      <c r="V437" s="238">
        <f t="shared" si="329"/>
        <v>0</v>
      </c>
      <c r="W437" s="239">
        <v>0</v>
      </c>
      <c r="X437" s="240">
        <f t="shared" si="330"/>
        <v>0</v>
      </c>
      <c r="Y437" s="241">
        <v>0</v>
      </c>
      <c r="Z437" s="242">
        <f t="shared" si="333"/>
        <v>0</v>
      </c>
      <c r="AA437" s="247">
        <f t="shared" si="334"/>
        <v>0</v>
      </c>
    </row>
    <row r="438" spans="5:27" ht="15.75">
      <c r="E438" s="38" t="s">
        <v>686</v>
      </c>
      <c r="F438" s="11" t="s">
        <v>232</v>
      </c>
      <c r="G438" s="24">
        <v>2</v>
      </c>
      <c r="H438" s="12" t="s">
        <v>44</v>
      </c>
      <c r="I438" s="23">
        <v>0</v>
      </c>
      <c r="J438" s="25">
        <f t="shared" si="324"/>
        <v>0</v>
      </c>
      <c r="K438" s="27"/>
      <c r="L438" s="139" t="e">
        <f>J438/K539</f>
        <v>#DIV/0!</v>
      </c>
      <c r="M438" s="14"/>
      <c r="N438" s="264">
        <f t="shared" si="325"/>
        <v>0</v>
      </c>
      <c r="O438" s="231">
        <v>0</v>
      </c>
      <c r="P438" s="232">
        <f t="shared" si="326"/>
        <v>0</v>
      </c>
      <c r="Q438" s="233">
        <v>0</v>
      </c>
      <c r="R438" s="234">
        <f t="shared" si="327"/>
        <v>0</v>
      </c>
      <c r="S438" s="235">
        <v>0</v>
      </c>
      <c r="T438" s="236">
        <f t="shared" si="328"/>
        <v>0</v>
      </c>
      <c r="U438" s="237">
        <v>0</v>
      </c>
      <c r="V438" s="238">
        <f t="shared" si="329"/>
        <v>0</v>
      </c>
      <c r="W438" s="239">
        <v>0</v>
      </c>
      <c r="X438" s="240">
        <f t="shared" si="330"/>
        <v>0</v>
      </c>
      <c r="Y438" s="241">
        <v>0</v>
      </c>
      <c r="Z438" s="242">
        <f t="shared" si="333"/>
        <v>0</v>
      </c>
      <c r="AA438" s="247">
        <f t="shared" si="334"/>
        <v>0</v>
      </c>
    </row>
    <row r="439" spans="5:27" ht="15.75">
      <c r="E439" s="38" t="s">
        <v>687</v>
      </c>
      <c r="F439" s="11" t="s">
        <v>233</v>
      </c>
      <c r="G439" s="24">
        <v>2</v>
      </c>
      <c r="H439" s="12" t="s">
        <v>44</v>
      </c>
      <c r="I439" s="23">
        <v>0</v>
      </c>
      <c r="J439" s="25">
        <f t="shared" si="324"/>
        <v>0</v>
      </c>
      <c r="K439" s="27"/>
      <c r="L439" s="139" t="e">
        <f>J439/K539</f>
        <v>#DIV/0!</v>
      </c>
      <c r="M439" s="14"/>
      <c r="N439" s="264">
        <f t="shared" si="325"/>
        <v>0</v>
      </c>
      <c r="O439" s="231">
        <v>0</v>
      </c>
      <c r="P439" s="232">
        <f t="shared" si="326"/>
        <v>0</v>
      </c>
      <c r="Q439" s="233">
        <v>0</v>
      </c>
      <c r="R439" s="234">
        <f t="shared" si="327"/>
        <v>0</v>
      </c>
      <c r="S439" s="235">
        <v>0</v>
      </c>
      <c r="T439" s="236">
        <f t="shared" si="328"/>
        <v>0</v>
      </c>
      <c r="U439" s="237">
        <v>0</v>
      </c>
      <c r="V439" s="238">
        <f t="shared" si="329"/>
        <v>0</v>
      </c>
      <c r="W439" s="239">
        <v>0</v>
      </c>
      <c r="X439" s="240">
        <f t="shared" si="330"/>
        <v>0</v>
      </c>
      <c r="Y439" s="241">
        <v>0</v>
      </c>
      <c r="Z439" s="242">
        <f t="shared" si="333"/>
        <v>0</v>
      </c>
      <c r="AA439" s="247">
        <f t="shared" si="334"/>
        <v>0</v>
      </c>
    </row>
    <row r="440" spans="5:27" ht="32.1" customHeight="1">
      <c r="E440" s="38" t="s">
        <v>688</v>
      </c>
      <c r="F440" s="11" t="s">
        <v>234</v>
      </c>
      <c r="G440" s="24">
        <v>2</v>
      </c>
      <c r="H440" s="12" t="s">
        <v>44</v>
      </c>
      <c r="I440" s="23">
        <v>0</v>
      </c>
      <c r="J440" s="25">
        <f t="shared" si="324"/>
        <v>0</v>
      </c>
      <c r="K440" s="27"/>
      <c r="L440" s="139" t="e">
        <f>J440/K539</f>
        <v>#DIV/0!</v>
      </c>
      <c r="M440" s="14"/>
      <c r="N440" s="264">
        <f t="shared" si="325"/>
        <v>0</v>
      </c>
      <c r="O440" s="231">
        <v>0</v>
      </c>
      <c r="P440" s="232">
        <f t="shared" si="326"/>
        <v>0</v>
      </c>
      <c r="Q440" s="233">
        <v>0</v>
      </c>
      <c r="R440" s="234">
        <f t="shared" si="327"/>
        <v>0</v>
      </c>
      <c r="S440" s="235">
        <v>0</v>
      </c>
      <c r="T440" s="236">
        <f t="shared" si="328"/>
        <v>0</v>
      </c>
      <c r="U440" s="237">
        <v>0</v>
      </c>
      <c r="V440" s="238">
        <f t="shared" si="329"/>
        <v>0</v>
      </c>
      <c r="W440" s="239">
        <v>0</v>
      </c>
      <c r="X440" s="240">
        <f t="shared" si="330"/>
        <v>0</v>
      </c>
      <c r="Y440" s="241">
        <v>0</v>
      </c>
      <c r="Z440" s="242">
        <f t="shared" si="333"/>
        <v>0</v>
      </c>
      <c r="AA440" s="247">
        <f t="shared" si="334"/>
        <v>0</v>
      </c>
    </row>
    <row r="441" spans="5:27" ht="15.75">
      <c r="E441" s="38" t="s">
        <v>689</v>
      </c>
      <c r="F441" s="11" t="s">
        <v>235</v>
      </c>
      <c r="G441" s="24">
        <v>2</v>
      </c>
      <c r="H441" s="12" t="s">
        <v>44</v>
      </c>
      <c r="I441" s="23">
        <v>0</v>
      </c>
      <c r="J441" s="25">
        <f t="shared" si="324"/>
        <v>0</v>
      </c>
      <c r="K441" s="27"/>
      <c r="L441" s="139" t="e">
        <f>J441/K539</f>
        <v>#DIV/0!</v>
      </c>
      <c r="M441" s="14"/>
      <c r="N441" s="264">
        <f t="shared" si="325"/>
        <v>0</v>
      </c>
      <c r="O441" s="231">
        <v>0</v>
      </c>
      <c r="P441" s="232">
        <f t="shared" si="326"/>
        <v>0</v>
      </c>
      <c r="Q441" s="233">
        <v>0</v>
      </c>
      <c r="R441" s="234">
        <f t="shared" si="327"/>
        <v>0</v>
      </c>
      <c r="S441" s="235">
        <v>0</v>
      </c>
      <c r="T441" s="236">
        <f t="shared" si="328"/>
        <v>0</v>
      </c>
      <c r="U441" s="237">
        <v>0</v>
      </c>
      <c r="V441" s="238">
        <f t="shared" si="329"/>
        <v>0</v>
      </c>
      <c r="W441" s="239">
        <v>0</v>
      </c>
      <c r="X441" s="240">
        <f t="shared" si="330"/>
        <v>0</v>
      </c>
      <c r="Y441" s="241">
        <v>0</v>
      </c>
      <c r="Z441" s="242">
        <f t="shared" si="333"/>
        <v>0</v>
      </c>
      <c r="AA441" s="247">
        <f t="shared" si="334"/>
        <v>0</v>
      </c>
    </row>
    <row r="442" spans="5:27" ht="30.75" thickBot="1">
      <c r="E442" s="38" t="s">
        <v>690</v>
      </c>
      <c r="F442" s="11" t="s">
        <v>236</v>
      </c>
      <c r="G442" s="24">
        <v>2</v>
      </c>
      <c r="H442" s="12" t="s">
        <v>44</v>
      </c>
      <c r="I442" s="23">
        <v>0</v>
      </c>
      <c r="J442" s="25">
        <f t="shared" si="324"/>
        <v>0</v>
      </c>
      <c r="K442" s="27"/>
      <c r="L442" s="139" t="e">
        <f>J442/K539</f>
        <v>#DIV/0!</v>
      </c>
      <c r="M442" s="14"/>
      <c r="N442" s="266">
        <f t="shared" si="325"/>
        <v>0</v>
      </c>
      <c r="O442" s="267">
        <v>0</v>
      </c>
      <c r="P442" s="268">
        <f t="shared" si="326"/>
        <v>0</v>
      </c>
      <c r="Q442" s="269">
        <v>0</v>
      </c>
      <c r="R442" s="270">
        <f t="shared" si="327"/>
        <v>0</v>
      </c>
      <c r="S442" s="271">
        <v>0</v>
      </c>
      <c r="T442" s="272">
        <f t="shared" si="328"/>
        <v>0</v>
      </c>
      <c r="U442" s="273">
        <v>0</v>
      </c>
      <c r="V442" s="274">
        <f t="shared" si="329"/>
        <v>0</v>
      </c>
      <c r="W442" s="275">
        <v>0</v>
      </c>
      <c r="X442" s="276">
        <f t="shared" si="330"/>
        <v>0</v>
      </c>
      <c r="Y442" s="294">
        <v>0</v>
      </c>
      <c r="Z442" s="295">
        <f t="shared" si="333"/>
        <v>0</v>
      </c>
      <c r="AA442" s="249">
        <f t="shared" si="334"/>
        <v>0</v>
      </c>
    </row>
    <row r="443" spans="5:27" ht="15.75" thickBot="1">
      <c r="E443" s="6"/>
      <c r="F443" s="69"/>
      <c r="I443" s="204"/>
      <c r="K443" s="5"/>
      <c r="L443" s="10"/>
      <c r="M443" s="14"/>
    </row>
    <row r="444" spans="5:27" ht="21" thickBot="1">
      <c r="E444" s="84">
        <v>28</v>
      </c>
      <c r="F444" s="83" t="s">
        <v>102</v>
      </c>
      <c r="G444" s="17"/>
      <c r="H444" s="18"/>
      <c r="I444" s="18"/>
      <c r="J444" s="18"/>
      <c r="K444" s="141">
        <f>SUM(J446:J474)</f>
        <v>0</v>
      </c>
      <c r="L444" s="147" t="e">
        <f>SUM(L446:L474)</f>
        <v>#DIV/0!</v>
      </c>
      <c r="M444" s="90">
        <f>K444*20%</f>
        <v>0</v>
      </c>
    </row>
    <row r="445" spans="5:27">
      <c r="E445" s="6"/>
      <c r="F445" s="69"/>
      <c r="K445" s="5"/>
      <c r="L445" s="10"/>
      <c r="M445" s="14"/>
    </row>
    <row r="446" spans="5:27" ht="16.5" thickBot="1">
      <c r="E446" s="38" t="s">
        <v>520</v>
      </c>
      <c r="F446" s="80" t="s">
        <v>347</v>
      </c>
      <c r="G446" s="24"/>
      <c r="H446" s="12"/>
      <c r="I446" s="23"/>
      <c r="J446" s="35"/>
      <c r="K446" s="27"/>
      <c r="L446" s="145"/>
      <c r="M446" s="14"/>
    </row>
    <row r="447" spans="5:27" ht="15.75">
      <c r="E447" s="38" t="s">
        <v>691</v>
      </c>
      <c r="F447" s="11" t="s">
        <v>348</v>
      </c>
      <c r="G447" s="24">
        <v>2</v>
      </c>
      <c r="H447" s="12" t="s">
        <v>47</v>
      </c>
      <c r="I447" s="23">
        <v>0</v>
      </c>
      <c r="J447" s="25">
        <f t="shared" ref="J447:J453" si="335">I447*G447</f>
        <v>0</v>
      </c>
      <c r="K447" s="27"/>
      <c r="L447" s="139" t="e">
        <f>J447/K539</f>
        <v>#DIV/0!</v>
      </c>
      <c r="M447" s="14"/>
      <c r="N447" s="252">
        <f t="shared" ref="N447:N453" si="336">O447*J447</f>
        <v>0</v>
      </c>
      <c r="O447" s="253">
        <v>0</v>
      </c>
      <c r="P447" s="254">
        <f t="shared" ref="P447:P453" si="337">Q447*J447</f>
        <v>0</v>
      </c>
      <c r="Q447" s="255">
        <v>0</v>
      </c>
      <c r="R447" s="256">
        <f>S447*J447</f>
        <v>0</v>
      </c>
      <c r="S447" s="257">
        <v>0</v>
      </c>
      <c r="T447" s="258">
        <f t="shared" ref="T447:T453" si="338">U447*J447</f>
        <v>0</v>
      </c>
      <c r="U447" s="259">
        <v>0</v>
      </c>
      <c r="V447" s="260">
        <f t="shared" ref="V447:V453" si="339">W447*J447</f>
        <v>0</v>
      </c>
      <c r="W447" s="261">
        <v>0</v>
      </c>
      <c r="X447" s="262">
        <f t="shared" ref="X447:X453" si="340">Y447*J447</f>
        <v>0</v>
      </c>
      <c r="Y447" s="292">
        <v>0</v>
      </c>
      <c r="Z447" s="293">
        <f t="shared" ref="Z447" si="341">N447+P447+R447+T447+V447+X447</f>
        <v>0</v>
      </c>
      <c r="AA447" s="245">
        <f t="shared" ref="AA447" si="342">O447+Q447+S447+U447+W447+Y447</f>
        <v>0</v>
      </c>
    </row>
    <row r="448" spans="5:27" ht="15.75">
      <c r="E448" s="38" t="s">
        <v>692</v>
      </c>
      <c r="F448" s="11" t="s">
        <v>349</v>
      </c>
      <c r="G448" s="24">
        <v>5</v>
      </c>
      <c r="H448" s="12" t="s">
        <v>47</v>
      </c>
      <c r="I448" s="23">
        <v>0</v>
      </c>
      <c r="J448" s="25">
        <f t="shared" si="335"/>
        <v>0</v>
      </c>
      <c r="K448" s="27"/>
      <c r="L448" s="139" t="e">
        <f>J448/K539</f>
        <v>#DIV/0!</v>
      </c>
      <c r="M448" s="14"/>
      <c r="N448" s="264">
        <f t="shared" si="336"/>
        <v>0</v>
      </c>
      <c r="O448" s="231">
        <v>0</v>
      </c>
      <c r="P448" s="232">
        <f t="shared" si="337"/>
        <v>0</v>
      </c>
      <c r="Q448" s="233">
        <v>0</v>
      </c>
      <c r="R448" s="234">
        <f t="shared" ref="R448:R453" si="343">S448*J447</f>
        <v>0</v>
      </c>
      <c r="S448" s="235">
        <v>0</v>
      </c>
      <c r="T448" s="236">
        <f t="shared" si="338"/>
        <v>0</v>
      </c>
      <c r="U448" s="237">
        <v>0</v>
      </c>
      <c r="V448" s="238">
        <f t="shared" si="339"/>
        <v>0</v>
      </c>
      <c r="W448" s="239">
        <v>0</v>
      </c>
      <c r="X448" s="240">
        <f t="shared" si="340"/>
        <v>0</v>
      </c>
      <c r="Y448" s="241">
        <v>0</v>
      </c>
      <c r="Z448" s="242">
        <f t="shared" ref="Z448:Z453" si="344">N448+P448+R448+T448+V448+X448</f>
        <v>0</v>
      </c>
      <c r="AA448" s="247">
        <f t="shared" ref="AA448:AA453" si="345">O448+Q448+S448+U448+W448+Y448</f>
        <v>0</v>
      </c>
    </row>
    <row r="449" spans="2:27" ht="15.75">
      <c r="E449" s="38" t="s">
        <v>693</v>
      </c>
      <c r="F449" s="11" t="s">
        <v>350</v>
      </c>
      <c r="G449" s="24">
        <v>3</v>
      </c>
      <c r="H449" s="12" t="s">
        <v>47</v>
      </c>
      <c r="I449" s="23">
        <v>0</v>
      </c>
      <c r="J449" s="25">
        <f t="shared" si="335"/>
        <v>0</v>
      </c>
      <c r="K449" s="27"/>
      <c r="L449" s="139" t="e">
        <f>J449/K539</f>
        <v>#DIV/0!</v>
      </c>
      <c r="M449" s="14"/>
      <c r="N449" s="264">
        <f t="shared" si="336"/>
        <v>0</v>
      </c>
      <c r="O449" s="231">
        <v>0</v>
      </c>
      <c r="P449" s="232">
        <f t="shared" si="337"/>
        <v>0</v>
      </c>
      <c r="Q449" s="233">
        <v>0</v>
      </c>
      <c r="R449" s="234">
        <f t="shared" si="343"/>
        <v>0</v>
      </c>
      <c r="S449" s="235">
        <v>0</v>
      </c>
      <c r="T449" s="236">
        <f t="shared" si="338"/>
        <v>0</v>
      </c>
      <c r="U449" s="237">
        <v>0</v>
      </c>
      <c r="V449" s="238">
        <f t="shared" si="339"/>
        <v>0</v>
      </c>
      <c r="W449" s="239">
        <v>0</v>
      </c>
      <c r="X449" s="240">
        <f t="shared" si="340"/>
        <v>0</v>
      </c>
      <c r="Y449" s="241">
        <v>0</v>
      </c>
      <c r="Z449" s="242">
        <f t="shared" si="344"/>
        <v>0</v>
      </c>
      <c r="AA449" s="247">
        <f t="shared" si="345"/>
        <v>0</v>
      </c>
    </row>
    <row r="450" spans="2:27" ht="15.75">
      <c r="E450" s="38" t="s">
        <v>694</v>
      </c>
      <c r="F450" s="11" t="s">
        <v>103</v>
      </c>
      <c r="G450" s="24">
        <v>1</v>
      </c>
      <c r="H450" s="12" t="s">
        <v>44</v>
      </c>
      <c r="I450" s="23">
        <v>0</v>
      </c>
      <c r="J450" s="25">
        <f t="shared" si="335"/>
        <v>0</v>
      </c>
      <c r="K450" s="27"/>
      <c r="L450" s="139" t="e">
        <f>J450/K539</f>
        <v>#DIV/0!</v>
      </c>
      <c r="M450" s="14"/>
      <c r="N450" s="264">
        <f t="shared" si="336"/>
        <v>0</v>
      </c>
      <c r="O450" s="231">
        <v>0</v>
      </c>
      <c r="P450" s="232">
        <f t="shared" si="337"/>
        <v>0</v>
      </c>
      <c r="Q450" s="233">
        <v>0</v>
      </c>
      <c r="R450" s="234">
        <f t="shared" si="343"/>
        <v>0</v>
      </c>
      <c r="S450" s="235">
        <v>0</v>
      </c>
      <c r="T450" s="236">
        <f t="shared" si="338"/>
        <v>0</v>
      </c>
      <c r="U450" s="237">
        <v>0</v>
      </c>
      <c r="V450" s="238">
        <f t="shared" si="339"/>
        <v>0</v>
      </c>
      <c r="W450" s="239">
        <v>0</v>
      </c>
      <c r="X450" s="240">
        <f t="shared" si="340"/>
        <v>0</v>
      </c>
      <c r="Y450" s="241">
        <v>0</v>
      </c>
      <c r="Z450" s="242">
        <f t="shared" si="344"/>
        <v>0</v>
      </c>
      <c r="AA450" s="247">
        <f t="shared" si="345"/>
        <v>0</v>
      </c>
    </row>
    <row r="451" spans="2:27" ht="15.75">
      <c r="E451" s="38" t="s">
        <v>695</v>
      </c>
      <c r="F451" s="11" t="s">
        <v>351</v>
      </c>
      <c r="G451" s="24">
        <v>1</v>
      </c>
      <c r="H451" s="12" t="s">
        <v>44</v>
      </c>
      <c r="I451" s="23">
        <v>0</v>
      </c>
      <c r="J451" s="25">
        <f t="shared" si="335"/>
        <v>0</v>
      </c>
      <c r="K451" s="27"/>
      <c r="L451" s="139" t="e">
        <f>J451/K539</f>
        <v>#DIV/0!</v>
      </c>
      <c r="M451" s="14"/>
      <c r="N451" s="264">
        <f t="shared" si="336"/>
        <v>0</v>
      </c>
      <c r="O451" s="231">
        <v>0</v>
      </c>
      <c r="P451" s="232">
        <f t="shared" si="337"/>
        <v>0</v>
      </c>
      <c r="Q451" s="233">
        <v>0</v>
      </c>
      <c r="R451" s="234">
        <f t="shared" si="343"/>
        <v>0</v>
      </c>
      <c r="S451" s="235">
        <v>0</v>
      </c>
      <c r="T451" s="236">
        <f t="shared" si="338"/>
        <v>0</v>
      </c>
      <c r="U451" s="237">
        <v>0</v>
      </c>
      <c r="V451" s="238">
        <f t="shared" si="339"/>
        <v>0</v>
      </c>
      <c r="W451" s="239">
        <v>0</v>
      </c>
      <c r="X451" s="240">
        <f t="shared" si="340"/>
        <v>0</v>
      </c>
      <c r="Y451" s="241">
        <v>0</v>
      </c>
      <c r="Z451" s="242">
        <f t="shared" si="344"/>
        <v>0</v>
      </c>
      <c r="AA451" s="247">
        <f t="shared" si="345"/>
        <v>0</v>
      </c>
    </row>
    <row r="452" spans="2:27" ht="15.75">
      <c r="E452" s="38" t="s">
        <v>696</v>
      </c>
      <c r="F452" s="11" t="s">
        <v>352</v>
      </c>
      <c r="G452" s="24">
        <v>1</v>
      </c>
      <c r="H452" s="12" t="s">
        <v>44</v>
      </c>
      <c r="I452" s="23">
        <f t="shared" ref="I452:I453" si="346">B452</f>
        <v>0</v>
      </c>
      <c r="J452" s="25">
        <f t="shared" si="335"/>
        <v>0</v>
      </c>
      <c r="K452" s="27"/>
      <c r="L452" s="139" t="e">
        <f>J452/K539</f>
        <v>#DIV/0!</v>
      </c>
      <c r="M452" s="14"/>
      <c r="N452" s="264">
        <f t="shared" si="336"/>
        <v>0</v>
      </c>
      <c r="O452" s="231">
        <v>0</v>
      </c>
      <c r="P452" s="232">
        <f t="shared" si="337"/>
        <v>0</v>
      </c>
      <c r="Q452" s="233">
        <v>0</v>
      </c>
      <c r="R452" s="234">
        <f t="shared" si="343"/>
        <v>0</v>
      </c>
      <c r="S452" s="235">
        <v>0</v>
      </c>
      <c r="T452" s="236">
        <f t="shared" si="338"/>
        <v>0</v>
      </c>
      <c r="U452" s="237">
        <v>0</v>
      </c>
      <c r="V452" s="238">
        <f t="shared" si="339"/>
        <v>0</v>
      </c>
      <c r="W452" s="239">
        <v>0</v>
      </c>
      <c r="X452" s="240">
        <f t="shared" si="340"/>
        <v>0</v>
      </c>
      <c r="Y452" s="241">
        <v>0</v>
      </c>
      <c r="Z452" s="242">
        <f>N452+P452+R452+T452+V452+X452</f>
        <v>0</v>
      </c>
      <c r="AA452" s="247">
        <f t="shared" si="345"/>
        <v>0</v>
      </c>
    </row>
    <row r="453" spans="2:27" ht="16.5" thickBot="1">
      <c r="E453" s="38" t="s">
        <v>697</v>
      </c>
      <c r="F453" s="11" t="s">
        <v>104</v>
      </c>
      <c r="G453" s="24">
        <v>1</v>
      </c>
      <c r="H453" s="12" t="s">
        <v>44</v>
      </c>
      <c r="I453" s="23">
        <f t="shared" si="346"/>
        <v>0</v>
      </c>
      <c r="J453" s="25">
        <f t="shared" si="335"/>
        <v>0</v>
      </c>
      <c r="K453" s="27"/>
      <c r="L453" s="139" t="e">
        <f>J453/K539</f>
        <v>#DIV/0!</v>
      </c>
      <c r="M453" s="14"/>
      <c r="N453" s="266">
        <f t="shared" si="336"/>
        <v>0</v>
      </c>
      <c r="O453" s="267">
        <v>0</v>
      </c>
      <c r="P453" s="268">
        <f t="shared" si="337"/>
        <v>0</v>
      </c>
      <c r="Q453" s="269">
        <v>0</v>
      </c>
      <c r="R453" s="270">
        <f t="shared" si="343"/>
        <v>0</v>
      </c>
      <c r="S453" s="271">
        <v>0</v>
      </c>
      <c r="T453" s="272">
        <f t="shared" si="338"/>
        <v>0</v>
      </c>
      <c r="U453" s="273">
        <v>0</v>
      </c>
      <c r="V453" s="274">
        <f t="shared" si="339"/>
        <v>0</v>
      </c>
      <c r="W453" s="275">
        <v>0</v>
      </c>
      <c r="X453" s="276">
        <f t="shared" si="340"/>
        <v>0</v>
      </c>
      <c r="Y453" s="294">
        <v>0</v>
      </c>
      <c r="Z453" s="295">
        <f t="shared" si="344"/>
        <v>0</v>
      </c>
      <c r="AA453" s="249">
        <f t="shared" si="345"/>
        <v>0</v>
      </c>
    </row>
    <row r="454" spans="2:27">
      <c r="E454" s="6"/>
      <c r="F454" s="11"/>
      <c r="G454" s="24"/>
      <c r="H454" s="12"/>
      <c r="K454" s="5"/>
      <c r="L454" s="10"/>
      <c r="M454" s="14"/>
    </row>
    <row r="455" spans="2:27" ht="16.5" thickBot="1">
      <c r="E455" s="38" t="s">
        <v>521</v>
      </c>
      <c r="F455" s="80" t="s">
        <v>353</v>
      </c>
      <c r="G455" s="24"/>
      <c r="H455" s="12"/>
      <c r="I455" s="23"/>
      <c r="J455" s="35"/>
      <c r="K455" s="27"/>
      <c r="L455" s="146"/>
      <c r="M455" s="14"/>
    </row>
    <row r="456" spans="2:27" ht="15.75">
      <c r="E456" s="38" t="s">
        <v>698</v>
      </c>
      <c r="F456" s="11" t="s">
        <v>597</v>
      </c>
      <c r="G456" s="24">
        <v>2</v>
      </c>
      <c r="H456" s="12" t="s">
        <v>47</v>
      </c>
      <c r="I456" s="23">
        <v>0</v>
      </c>
      <c r="J456" s="25">
        <f t="shared" ref="J456:J460" si="347">I456*G456</f>
        <v>0</v>
      </c>
      <c r="K456" s="27"/>
      <c r="L456" s="146"/>
      <c r="M456" s="14"/>
      <c r="N456" s="252">
        <f>O456*J456</f>
        <v>0</v>
      </c>
      <c r="O456" s="253">
        <v>0</v>
      </c>
      <c r="P456" s="254">
        <f>Q456*J456</f>
        <v>0</v>
      </c>
      <c r="Q456" s="255">
        <v>0</v>
      </c>
      <c r="R456" s="256">
        <f>S456*J456</f>
        <v>0</v>
      </c>
      <c r="S456" s="257">
        <v>0</v>
      </c>
      <c r="T456" s="258">
        <f>U456*J456</f>
        <v>0</v>
      </c>
      <c r="U456" s="259">
        <v>0</v>
      </c>
      <c r="V456" s="260">
        <f>W456*J456</f>
        <v>0</v>
      </c>
      <c r="W456" s="261">
        <v>0</v>
      </c>
      <c r="X456" s="262">
        <f>Y456*J456</f>
        <v>0</v>
      </c>
      <c r="Y456" s="292">
        <v>0</v>
      </c>
      <c r="Z456" s="293">
        <f t="shared" ref="Z456:Z460" si="348">N456+P456+R456+T456+V456+X456</f>
        <v>0</v>
      </c>
      <c r="AA456" s="245">
        <f t="shared" ref="AA456:AA460" si="349">O456+Q456+S456+U456+W456+Y456</f>
        <v>0</v>
      </c>
    </row>
    <row r="457" spans="2:27" ht="15.75">
      <c r="E457" s="38" t="s">
        <v>699</v>
      </c>
      <c r="F457" s="11" t="s">
        <v>354</v>
      </c>
      <c r="G457" s="24">
        <v>1</v>
      </c>
      <c r="H457" s="12" t="s">
        <v>44</v>
      </c>
      <c r="I457" s="23">
        <v>0</v>
      </c>
      <c r="J457" s="25">
        <f t="shared" si="347"/>
        <v>0</v>
      </c>
      <c r="K457" s="27"/>
      <c r="L457" s="146"/>
      <c r="M457" s="14"/>
      <c r="N457" s="264">
        <f>O457*J457</f>
        <v>0</v>
      </c>
      <c r="O457" s="231">
        <v>0</v>
      </c>
      <c r="P457" s="232">
        <f>Q457*J457</f>
        <v>0</v>
      </c>
      <c r="Q457" s="233">
        <v>0</v>
      </c>
      <c r="R457" s="234">
        <f>S457*J457</f>
        <v>0</v>
      </c>
      <c r="S457" s="235">
        <v>0</v>
      </c>
      <c r="T457" s="236">
        <f>U457*J457</f>
        <v>0</v>
      </c>
      <c r="U457" s="237">
        <v>0</v>
      </c>
      <c r="V457" s="238">
        <f>W457*J457</f>
        <v>0</v>
      </c>
      <c r="W457" s="239">
        <v>0</v>
      </c>
      <c r="X457" s="240">
        <f>Y457*J457</f>
        <v>0</v>
      </c>
      <c r="Y457" s="241">
        <v>0</v>
      </c>
      <c r="Z457" s="242">
        <f t="shared" si="348"/>
        <v>0</v>
      </c>
      <c r="AA457" s="247">
        <f t="shared" si="349"/>
        <v>0</v>
      </c>
    </row>
    <row r="458" spans="2:27" ht="15.75">
      <c r="E458" s="38" t="s">
        <v>700</v>
      </c>
      <c r="F458" s="11" t="s">
        <v>355</v>
      </c>
      <c r="G458" s="24">
        <v>1</v>
      </c>
      <c r="H458" s="12" t="s">
        <v>44</v>
      </c>
      <c r="I458" s="23">
        <v>0</v>
      </c>
      <c r="J458" s="25">
        <f t="shared" si="347"/>
        <v>0</v>
      </c>
      <c r="K458" s="27"/>
      <c r="L458" s="146"/>
      <c r="M458" s="14"/>
      <c r="N458" s="264">
        <f>O458*J458</f>
        <v>0</v>
      </c>
      <c r="O458" s="231">
        <v>0</v>
      </c>
      <c r="P458" s="232">
        <f>Q458*J458</f>
        <v>0</v>
      </c>
      <c r="Q458" s="233">
        <v>0</v>
      </c>
      <c r="R458" s="234">
        <f>S458*J458</f>
        <v>0</v>
      </c>
      <c r="S458" s="235">
        <v>0</v>
      </c>
      <c r="T458" s="236">
        <f>U458*J458</f>
        <v>0</v>
      </c>
      <c r="U458" s="237">
        <v>0</v>
      </c>
      <c r="V458" s="238">
        <f>W458*J458</f>
        <v>0</v>
      </c>
      <c r="W458" s="239">
        <v>0</v>
      </c>
      <c r="X458" s="240">
        <f>Y458*J458</f>
        <v>0</v>
      </c>
      <c r="Y458" s="241">
        <v>0</v>
      </c>
      <c r="Z458" s="242">
        <f t="shared" si="348"/>
        <v>0</v>
      </c>
      <c r="AA458" s="247">
        <f t="shared" si="349"/>
        <v>0</v>
      </c>
    </row>
    <row r="459" spans="2:27" ht="15.75">
      <c r="E459" s="38" t="s">
        <v>701</v>
      </c>
      <c r="F459" s="11" t="s">
        <v>356</v>
      </c>
      <c r="G459" s="24">
        <v>1</v>
      </c>
      <c r="H459" s="12" t="s">
        <v>44</v>
      </c>
      <c r="I459" s="23">
        <v>0</v>
      </c>
      <c r="J459" s="25">
        <f t="shared" si="347"/>
        <v>0</v>
      </c>
      <c r="K459" s="27"/>
      <c r="L459" s="146"/>
      <c r="M459" s="14"/>
      <c r="N459" s="264">
        <f>O459*J459</f>
        <v>0</v>
      </c>
      <c r="O459" s="231">
        <v>0</v>
      </c>
      <c r="P459" s="232">
        <f>Q459*J459</f>
        <v>0</v>
      </c>
      <c r="Q459" s="233">
        <v>0</v>
      </c>
      <c r="R459" s="234">
        <f>S459*J459</f>
        <v>0</v>
      </c>
      <c r="S459" s="235">
        <v>0</v>
      </c>
      <c r="T459" s="236">
        <f>U459*J459</f>
        <v>0</v>
      </c>
      <c r="U459" s="237">
        <v>0</v>
      </c>
      <c r="V459" s="238">
        <f>W459*J459</f>
        <v>0</v>
      </c>
      <c r="W459" s="239">
        <v>0</v>
      </c>
      <c r="X459" s="240">
        <f>Y459*J459</f>
        <v>0</v>
      </c>
      <c r="Y459" s="241">
        <v>0</v>
      </c>
      <c r="Z459" s="242">
        <f t="shared" si="348"/>
        <v>0</v>
      </c>
      <c r="AA459" s="247">
        <f t="shared" si="349"/>
        <v>0</v>
      </c>
    </row>
    <row r="460" spans="2:27" ht="16.5" thickBot="1">
      <c r="E460" s="38" t="s">
        <v>702</v>
      </c>
      <c r="F460" s="11" t="s">
        <v>357</v>
      </c>
      <c r="G460" s="24">
        <v>1</v>
      </c>
      <c r="H460" s="12" t="s">
        <v>44</v>
      </c>
      <c r="I460" s="23">
        <v>0</v>
      </c>
      <c r="J460" s="25">
        <f t="shared" si="347"/>
        <v>0</v>
      </c>
      <c r="K460" s="27"/>
      <c r="L460" s="146"/>
      <c r="M460" s="14"/>
      <c r="N460" s="266">
        <f>O460*J460</f>
        <v>0</v>
      </c>
      <c r="O460" s="267">
        <v>0</v>
      </c>
      <c r="P460" s="268">
        <f>Q460*J460</f>
        <v>0</v>
      </c>
      <c r="Q460" s="269">
        <v>0</v>
      </c>
      <c r="R460" s="270">
        <f>S460*J460</f>
        <v>0</v>
      </c>
      <c r="S460" s="271">
        <v>0</v>
      </c>
      <c r="T460" s="272">
        <f>U460*J460</f>
        <v>0</v>
      </c>
      <c r="U460" s="273">
        <v>0</v>
      </c>
      <c r="V460" s="274">
        <f>W460*J460</f>
        <v>0</v>
      </c>
      <c r="W460" s="275">
        <v>0</v>
      </c>
      <c r="X460" s="276">
        <f>Y460*J460</f>
        <v>0</v>
      </c>
      <c r="Y460" s="294">
        <v>0</v>
      </c>
      <c r="Z460" s="295">
        <f t="shared" si="348"/>
        <v>0</v>
      </c>
      <c r="AA460" s="249">
        <f t="shared" si="349"/>
        <v>0</v>
      </c>
    </row>
    <row r="461" spans="2:27" ht="15.75">
      <c r="E461" s="38"/>
      <c r="F461" s="70"/>
      <c r="G461" s="24"/>
      <c r="H461" s="12"/>
      <c r="I461" s="23"/>
      <c r="K461" s="5"/>
      <c r="L461" s="5"/>
      <c r="M461" s="14"/>
      <c r="N461" s="319"/>
      <c r="O461" s="320"/>
      <c r="P461" s="319"/>
      <c r="Q461" s="320"/>
      <c r="R461" s="319"/>
      <c r="S461" s="320"/>
      <c r="T461" s="319"/>
      <c r="U461" s="320"/>
      <c r="V461" s="319"/>
      <c r="W461" s="320"/>
      <c r="X461" s="319"/>
      <c r="Y461" s="320"/>
      <c r="Z461" s="321"/>
      <c r="AA461" s="322"/>
    </row>
    <row r="462" spans="2:27" ht="16.5" thickBot="1">
      <c r="E462" s="38" t="s">
        <v>522</v>
      </c>
      <c r="F462" s="80" t="s">
        <v>358</v>
      </c>
      <c r="G462" s="24"/>
      <c r="H462" s="12"/>
      <c r="I462" s="23"/>
      <c r="J462" s="35"/>
      <c r="K462" s="27"/>
      <c r="L462" s="146"/>
      <c r="M462" s="14"/>
      <c r="N462" s="319"/>
      <c r="O462" s="320"/>
      <c r="P462" s="319"/>
      <c r="Q462" s="320"/>
      <c r="R462" s="319"/>
      <c r="S462" s="320"/>
      <c r="T462" s="319"/>
      <c r="U462" s="320"/>
      <c r="V462" s="319"/>
      <c r="W462" s="320"/>
      <c r="X462" s="319"/>
      <c r="Y462" s="320"/>
      <c r="Z462" s="321"/>
      <c r="AA462" s="322"/>
    </row>
    <row r="463" spans="2:27" s="8" customFormat="1" ht="15" customHeight="1">
      <c r="B463"/>
      <c r="C463"/>
      <c r="D463" s="14"/>
      <c r="E463" s="38" t="s">
        <v>703</v>
      </c>
      <c r="F463" s="11" t="s">
        <v>359</v>
      </c>
      <c r="G463" s="5">
        <v>5</v>
      </c>
      <c r="H463" s="12" t="s">
        <v>47</v>
      </c>
      <c r="I463" s="23">
        <v>0</v>
      </c>
      <c r="J463" s="25">
        <f t="shared" ref="J463:J466" si="350">I463*G463</f>
        <v>0</v>
      </c>
      <c r="K463" s="27"/>
      <c r="L463" s="146"/>
      <c r="M463" s="72"/>
      <c r="N463" s="252">
        <f>O463*J463</f>
        <v>0</v>
      </c>
      <c r="O463" s="253">
        <v>0</v>
      </c>
      <c r="P463" s="254">
        <f>Q463*J463</f>
        <v>0</v>
      </c>
      <c r="Q463" s="255">
        <v>0</v>
      </c>
      <c r="R463" s="256">
        <f>S463*J462</f>
        <v>0</v>
      </c>
      <c r="S463" s="257">
        <v>0</v>
      </c>
      <c r="T463" s="258">
        <f>U463*J463</f>
        <v>0</v>
      </c>
      <c r="U463" s="259">
        <v>0</v>
      </c>
      <c r="V463" s="260">
        <f>W463*J463</f>
        <v>0</v>
      </c>
      <c r="W463" s="261">
        <v>0</v>
      </c>
      <c r="X463" s="262">
        <f>Y463*J463</f>
        <v>0</v>
      </c>
      <c r="Y463" s="296">
        <v>0</v>
      </c>
      <c r="Z463" s="244">
        <f t="shared" ref="Z463:Z466" si="351">N463+P463+R463+T463+V463+X463</f>
        <v>0</v>
      </c>
      <c r="AA463" s="245">
        <f t="shared" ref="AA463:AA466" si="352">O463+Q463+S463+U463+W463+Y463</f>
        <v>0</v>
      </c>
    </row>
    <row r="464" spans="2:27" ht="15.75">
      <c r="E464" s="38" t="s">
        <v>704</v>
      </c>
      <c r="F464" s="11" t="s">
        <v>360</v>
      </c>
      <c r="G464" s="5">
        <v>4</v>
      </c>
      <c r="H464" s="12" t="s">
        <v>47</v>
      </c>
      <c r="I464" s="23">
        <v>0</v>
      </c>
      <c r="J464" s="25">
        <f t="shared" si="350"/>
        <v>0</v>
      </c>
      <c r="K464" s="27"/>
      <c r="L464" s="146"/>
      <c r="M464" s="14"/>
      <c r="N464" s="264">
        <f>O464*J464</f>
        <v>0</v>
      </c>
      <c r="O464" s="231">
        <v>0</v>
      </c>
      <c r="P464" s="232">
        <f>Q464*J464</f>
        <v>0</v>
      </c>
      <c r="Q464" s="233">
        <v>0</v>
      </c>
      <c r="R464" s="234">
        <f>S464*J463</f>
        <v>0</v>
      </c>
      <c r="S464" s="235">
        <v>0</v>
      </c>
      <c r="T464" s="236">
        <f>U464*J464</f>
        <v>0</v>
      </c>
      <c r="U464" s="237">
        <v>0</v>
      </c>
      <c r="V464" s="238">
        <f>W464*J464</f>
        <v>0</v>
      </c>
      <c r="W464" s="239">
        <v>0</v>
      </c>
      <c r="X464" s="240">
        <f>Y464*J464</f>
        <v>0</v>
      </c>
      <c r="Y464" s="243">
        <v>0</v>
      </c>
      <c r="Z464" s="246">
        <f t="shared" si="351"/>
        <v>0</v>
      </c>
      <c r="AA464" s="247">
        <f t="shared" si="352"/>
        <v>0</v>
      </c>
    </row>
    <row r="465" spans="5:27" ht="15.75">
      <c r="E465" s="38" t="s">
        <v>705</v>
      </c>
      <c r="F465" s="11" t="s">
        <v>361</v>
      </c>
      <c r="G465" s="5">
        <v>1</v>
      </c>
      <c r="H465" s="12" t="s">
        <v>44</v>
      </c>
      <c r="I465" s="23">
        <v>0</v>
      </c>
      <c r="J465" s="25">
        <f t="shared" si="350"/>
        <v>0</v>
      </c>
      <c r="K465" s="27"/>
      <c r="L465" s="146"/>
      <c r="M465" s="14"/>
      <c r="N465" s="264">
        <f>O465*J465</f>
        <v>0</v>
      </c>
      <c r="O465" s="231">
        <v>0</v>
      </c>
      <c r="P465" s="232">
        <f>Q465*J465</f>
        <v>0</v>
      </c>
      <c r="Q465" s="233">
        <v>0</v>
      </c>
      <c r="R465" s="234">
        <f>S465*J464</f>
        <v>0</v>
      </c>
      <c r="S465" s="235">
        <v>0</v>
      </c>
      <c r="T465" s="236">
        <f>U465*J465</f>
        <v>0</v>
      </c>
      <c r="U465" s="237">
        <v>0</v>
      </c>
      <c r="V465" s="238">
        <f>W465*J465</f>
        <v>0</v>
      </c>
      <c r="W465" s="239">
        <v>0</v>
      </c>
      <c r="X465" s="240">
        <f>Y465*J465</f>
        <v>0</v>
      </c>
      <c r="Y465" s="243">
        <v>0</v>
      </c>
      <c r="Z465" s="246">
        <f t="shared" si="351"/>
        <v>0</v>
      </c>
      <c r="AA465" s="247">
        <f t="shared" si="352"/>
        <v>0</v>
      </c>
    </row>
    <row r="466" spans="5:27" ht="16.5" thickBot="1">
      <c r="E466" s="38" t="s">
        <v>706</v>
      </c>
      <c r="F466" s="11" t="s">
        <v>362</v>
      </c>
      <c r="G466" s="5">
        <v>1</v>
      </c>
      <c r="H466" s="12" t="s">
        <v>44</v>
      </c>
      <c r="I466" s="23">
        <v>0</v>
      </c>
      <c r="J466" s="25">
        <f t="shared" si="350"/>
        <v>0</v>
      </c>
      <c r="K466" s="27"/>
      <c r="L466" s="146"/>
      <c r="M466" s="14"/>
      <c r="N466" s="266">
        <f>O466*J466</f>
        <v>0</v>
      </c>
      <c r="O466" s="267">
        <v>0</v>
      </c>
      <c r="P466" s="268">
        <f>Q466*J466</f>
        <v>0</v>
      </c>
      <c r="Q466" s="269">
        <v>0</v>
      </c>
      <c r="R466" s="270">
        <f>S466*J465</f>
        <v>0</v>
      </c>
      <c r="S466" s="271">
        <v>0</v>
      </c>
      <c r="T466" s="272">
        <f>U466*J466</f>
        <v>0</v>
      </c>
      <c r="U466" s="273">
        <v>0</v>
      </c>
      <c r="V466" s="274">
        <f>W466*J466</f>
        <v>0</v>
      </c>
      <c r="W466" s="275">
        <v>0</v>
      </c>
      <c r="X466" s="276">
        <f>Y466*J466</f>
        <v>0</v>
      </c>
      <c r="Y466" s="297">
        <v>0</v>
      </c>
      <c r="Z466" s="248">
        <f t="shared" si="351"/>
        <v>0</v>
      </c>
      <c r="AA466" s="249">
        <f t="shared" si="352"/>
        <v>0</v>
      </c>
    </row>
    <row r="467" spans="5:27" ht="15.75">
      <c r="E467" s="38"/>
      <c r="K467" s="5"/>
      <c r="L467" s="5"/>
      <c r="M467" s="14"/>
    </row>
    <row r="468" spans="5:27" ht="16.5" thickBot="1">
      <c r="E468" s="38" t="s">
        <v>523</v>
      </c>
      <c r="F468" s="80" t="s">
        <v>363</v>
      </c>
      <c r="I468" s="23"/>
      <c r="J468" s="35"/>
      <c r="K468" s="27"/>
      <c r="L468" s="145"/>
      <c r="M468" s="14"/>
    </row>
    <row r="469" spans="5:27" ht="15.75">
      <c r="E469" s="38" t="s">
        <v>707</v>
      </c>
      <c r="F469" s="11" t="s">
        <v>364</v>
      </c>
      <c r="G469" s="5">
        <v>1</v>
      </c>
      <c r="H469" s="12" t="s">
        <v>47</v>
      </c>
      <c r="I469" s="23">
        <v>0</v>
      </c>
      <c r="J469" s="25">
        <f t="shared" ref="J469:J471" si="353">I469*G469</f>
        <v>0</v>
      </c>
      <c r="K469" s="27"/>
      <c r="L469" s="139" t="e">
        <f>J469/K539</f>
        <v>#DIV/0!</v>
      </c>
      <c r="M469" s="14"/>
      <c r="N469" s="252">
        <f>O469*J469</f>
        <v>0</v>
      </c>
      <c r="O469" s="253">
        <v>0</v>
      </c>
      <c r="P469" s="254">
        <f>Q469*J469</f>
        <v>0</v>
      </c>
      <c r="Q469" s="255">
        <v>0</v>
      </c>
      <c r="R469" s="256">
        <f>S469*J468</f>
        <v>0</v>
      </c>
      <c r="S469" s="257">
        <v>0</v>
      </c>
      <c r="T469" s="258">
        <f>U469*J469</f>
        <v>0</v>
      </c>
      <c r="U469" s="259">
        <v>0</v>
      </c>
      <c r="V469" s="260">
        <f>W469*J469</f>
        <v>0</v>
      </c>
      <c r="W469" s="261">
        <v>0</v>
      </c>
      <c r="X469" s="262">
        <f>Y469*J469</f>
        <v>0</v>
      </c>
      <c r="Y469" s="296">
        <v>0</v>
      </c>
      <c r="Z469" s="244">
        <f t="shared" ref="Z469:Z471" si="354">N469+P469+R469+T469+V469+X469</f>
        <v>0</v>
      </c>
      <c r="AA469" s="245">
        <f t="shared" ref="AA469:AA471" si="355">O469+Q469+S469+U469+W469+Y469</f>
        <v>0</v>
      </c>
    </row>
    <row r="470" spans="5:27" ht="15.75">
      <c r="E470" s="38" t="s">
        <v>708</v>
      </c>
      <c r="F470" s="11" t="s">
        <v>365</v>
      </c>
      <c r="G470" s="5">
        <v>1</v>
      </c>
      <c r="H470" s="12" t="s">
        <v>44</v>
      </c>
      <c r="I470" s="23">
        <v>0</v>
      </c>
      <c r="J470" s="25">
        <f t="shared" si="353"/>
        <v>0</v>
      </c>
      <c r="K470" s="27"/>
      <c r="L470" s="139" t="e">
        <f>J470/K539</f>
        <v>#DIV/0!</v>
      </c>
      <c r="M470" s="14"/>
      <c r="N470" s="264">
        <f>O470*J470</f>
        <v>0</v>
      </c>
      <c r="O470" s="231">
        <v>0</v>
      </c>
      <c r="P470" s="232">
        <f>Q470*J470</f>
        <v>0</v>
      </c>
      <c r="Q470" s="233">
        <v>0</v>
      </c>
      <c r="R470" s="234">
        <f>S470*J469</f>
        <v>0</v>
      </c>
      <c r="S470" s="235">
        <v>0</v>
      </c>
      <c r="T470" s="236">
        <f>U470*J470</f>
        <v>0</v>
      </c>
      <c r="U470" s="237">
        <v>0</v>
      </c>
      <c r="V470" s="238">
        <f>W470*J470</f>
        <v>0</v>
      </c>
      <c r="W470" s="239">
        <v>0</v>
      </c>
      <c r="X470" s="240">
        <f>Y470*J470</f>
        <v>0</v>
      </c>
      <c r="Y470" s="243">
        <v>0</v>
      </c>
      <c r="Z470" s="246">
        <f t="shared" si="354"/>
        <v>0</v>
      </c>
      <c r="AA470" s="247">
        <f t="shared" si="355"/>
        <v>0</v>
      </c>
    </row>
    <row r="471" spans="5:27" ht="16.5" thickBot="1">
      <c r="E471" s="38" t="s">
        <v>709</v>
      </c>
      <c r="F471" s="11" t="s">
        <v>104</v>
      </c>
      <c r="G471" s="5">
        <v>1</v>
      </c>
      <c r="H471" s="12" t="s">
        <v>44</v>
      </c>
      <c r="I471" s="23">
        <v>0</v>
      </c>
      <c r="J471" s="25">
        <f t="shared" si="353"/>
        <v>0</v>
      </c>
      <c r="K471" s="27"/>
      <c r="L471" s="139" t="e">
        <f>J471/K539</f>
        <v>#DIV/0!</v>
      </c>
      <c r="M471" s="14"/>
      <c r="N471" s="266">
        <f>O471*J471</f>
        <v>0</v>
      </c>
      <c r="O471" s="267">
        <v>0</v>
      </c>
      <c r="P471" s="268">
        <f>Q471*J471</f>
        <v>0</v>
      </c>
      <c r="Q471" s="269">
        <v>0</v>
      </c>
      <c r="R471" s="270">
        <f>S471*J470</f>
        <v>0</v>
      </c>
      <c r="S471" s="271">
        <v>0</v>
      </c>
      <c r="T471" s="272">
        <f>U471*J471</f>
        <v>0</v>
      </c>
      <c r="U471" s="273">
        <v>0</v>
      </c>
      <c r="V471" s="274">
        <f>W471*J471</f>
        <v>0</v>
      </c>
      <c r="W471" s="275">
        <v>0</v>
      </c>
      <c r="X471" s="276">
        <f>Y471*J471</f>
        <v>0</v>
      </c>
      <c r="Y471" s="297">
        <v>0</v>
      </c>
      <c r="Z471" s="248">
        <f t="shared" si="354"/>
        <v>0</v>
      </c>
      <c r="AA471" s="249">
        <f t="shared" si="355"/>
        <v>0</v>
      </c>
    </row>
    <row r="472" spans="5:27" ht="15.75">
      <c r="E472" s="38"/>
      <c r="F472" s="11"/>
      <c r="M472" s="14"/>
    </row>
    <row r="473" spans="5:27" ht="16.5" thickBot="1">
      <c r="E473" s="38" t="s">
        <v>710</v>
      </c>
      <c r="F473" s="80" t="s">
        <v>366</v>
      </c>
      <c r="I473" s="23"/>
      <c r="J473" s="35"/>
      <c r="K473" s="27"/>
      <c r="L473" s="145"/>
      <c r="M473" s="14"/>
    </row>
    <row r="474" spans="5:27" ht="16.5" thickBot="1">
      <c r="E474" s="38" t="s">
        <v>711</v>
      </c>
      <c r="F474" s="11" t="s">
        <v>626</v>
      </c>
      <c r="G474" s="5">
        <v>1</v>
      </c>
      <c r="H474" s="12" t="s">
        <v>44</v>
      </c>
      <c r="I474" s="23">
        <v>0</v>
      </c>
      <c r="J474" s="25">
        <f t="shared" ref="J474" si="356">I474*G474</f>
        <v>0</v>
      </c>
      <c r="K474" s="27"/>
      <c r="L474" s="139" t="e">
        <f>J474/K539</f>
        <v>#DIV/0!</v>
      </c>
      <c r="M474" s="14"/>
      <c r="N474" s="278">
        <f>O474*J474</f>
        <v>0</v>
      </c>
      <c r="O474" s="279">
        <v>0</v>
      </c>
      <c r="P474" s="280">
        <f>Q474*J474</f>
        <v>0</v>
      </c>
      <c r="Q474" s="281">
        <v>0</v>
      </c>
      <c r="R474" s="282">
        <f>S474*J473</f>
        <v>0</v>
      </c>
      <c r="S474" s="283">
        <v>0</v>
      </c>
      <c r="T474" s="284">
        <f>U474*J474</f>
        <v>0</v>
      </c>
      <c r="U474" s="285">
        <v>0</v>
      </c>
      <c r="V474" s="286">
        <f>W474*J474</f>
        <v>0</v>
      </c>
      <c r="W474" s="287">
        <v>0</v>
      </c>
      <c r="X474" s="276">
        <f>Y474*J474</f>
        <v>0</v>
      </c>
      <c r="Y474" s="300">
        <v>0</v>
      </c>
      <c r="Z474" s="290">
        <f t="shared" ref="Z474" si="357">N474+P474+R474+T474+V474+X474</f>
        <v>0</v>
      </c>
      <c r="AA474" s="291">
        <f t="shared" ref="AA474" si="358">O474+Q474+S474+U474+W474+Y474</f>
        <v>0</v>
      </c>
    </row>
    <row r="475" spans="5:27" ht="16.5" thickBot="1">
      <c r="E475" s="38"/>
      <c r="F475" s="11"/>
      <c r="H475" s="12"/>
      <c r="I475" s="23"/>
      <c r="J475" s="25"/>
      <c r="K475" s="27"/>
      <c r="L475" s="139"/>
      <c r="M475" s="14"/>
    </row>
    <row r="476" spans="5:27" ht="21" customHeight="1" thickBot="1">
      <c r="E476" s="121" t="s">
        <v>260</v>
      </c>
      <c r="F476" s="99" t="s">
        <v>367</v>
      </c>
      <c r="G476" s="99"/>
      <c r="H476" s="99"/>
      <c r="I476" s="99"/>
      <c r="J476" s="99"/>
      <c r="K476" s="179">
        <f>SUM(K375:K475)</f>
        <v>0</v>
      </c>
      <c r="L476" s="186" t="e">
        <f>L508+L444+L387</f>
        <v>#DIV/0!</v>
      </c>
      <c r="M476" s="150">
        <f>K476*20%</f>
        <v>0</v>
      </c>
    </row>
    <row r="477" spans="5:27" ht="15.75" thickBot="1"/>
    <row r="478" spans="5:27" ht="18.75" thickBot="1">
      <c r="E478" s="151" t="s">
        <v>369</v>
      </c>
      <c r="F478" s="152" t="s">
        <v>370</v>
      </c>
      <c r="G478" s="152"/>
      <c r="H478" s="152"/>
      <c r="I478" s="152"/>
      <c r="J478" s="152"/>
      <c r="K478" s="158">
        <f>SUM(J480:J481)</f>
        <v>0</v>
      </c>
      <c r="L478" s="202" t="e">
        <f>SUM(L480:L481)</f>
        <v>#DIV/0!</v>
      </c>
      <c r="M478" s="203">
        <f>K478*20%</f>
        <v>0</v>
      </c>
    </row>
    <row r="479" spans="5:27" ht="15" customHeight="1" thickBot="1">
      <c r="E479" s="119"/>
      <c r="F479" s="98"/>
      <c r="G479" s="98"/>
      <c r="H479" s="98"/>
      <c r="I479" s="98"/>
      <c r="J479" s="98"/>
      <c r="K479" s="98"/>
      <c r="L479" s="98"/>
    </row>
    <row r="480" spans="5:27" ht="15" customHeight="1">
      <c r="E480" s="38" t="s">
        <v>712</v>
      </c>
      <c r="F480" s="97"/>
      <c r="G480" s="41"/>
      <c r="I480" s="23">
        <v>0</v>
      </c>
      <c r="J480" s="25">
        <f t="shared" ref="J480:J481" si="359">I480*G480</f>
        <v>0</v>
      </c>
      <c r="K480" s="27"/>
      <c r="L480" s="139" t="e">
        <f>J480/K539</f>
        <v>#DIV/0!</v>
      </c>
      <c r="N480" s="315">
        <f>O480*J480</f>
        <v>0</v>
      </c>
      <c r="O480" s="316">
        <v>0</v>
      </c>
      <c r="P480" s="317">
        <f>Q480*J480</f>
        <v>0</v>
      </c>
      <c r="Q480" s="316">
        <v>0</v>
      </c>
      <c r="R480" s="317">
        <f>S480*J479</f>
        <v>0</v>
      </c>
      <c r="S480" s="316">
        <v>0</v>
      </c>
      <c r="T480" s="317">
        <f>U480*J480</f>
        <v>0</v>
      </c>
      <c r="U480" s="316">
        <v>0</v>
      </c>
      <c r="V480" s="317">
        <f>W480*J480</f>
        <v>0</v>
      </c>
      <c r="W480" s="316">
        <v>0</v>
      </c>
      <c r="X480" s="317">
        <f>Y480*J480</f>
        <v>0</v>
      </c>
      <c r="Y480" s="316">
        <v>0</v>
      </c>
      <c r="Z480" s="323">
        <f t="shared" ref="Z480" si="360">N480+P480+R480+T480+V480+X480</f>
        <v>0</v>
      </c>
      <c r="AA480" s="318">
        <f t="shared" ref="AA480" si="361">O480+Q480+S480+U480+W480+Y480</f>
        <v>0</v>
      </c>
    </row>
    <row r="481" spans="5:27" ht="15" customHeight="1" thickBot="1">
      <c r="E481" s="38" t="s">
        <v>713</v>
      </c>
      <c r="F481" s="97"/>
      <c r="G481" s="41"/>
      <c r="H481" s="12"/>
      <c r="I481" s="23">
        <v>0</v>
      </c>
      <c r="J481" s="25">
        <f t="shared" si="359"/>
        <v>0</v>
      </c>
      <c r="K481" s="27"/>
      <c r="L481" s="139" t="e">
        <f>J481/K539</f>
        <v>#DIV/0!</v>
      </c>
      <c r="N481" s="307">
        <f>O481*J481</f>
        <v>0</v>
      </c>
      <c r="O481" s="308">
        <v>0</v>
      </c>
      <c r="P481" s="309">
        <f>Q481*J481</f>
        <v>0</v>
      </c>
      <c r="Q481" s="308">
        <v>0</v>
      </c>
      <c r="R481" s="309">
        <f>S481*J480</f>
        <v>0</v>
      </c>
      <c r="S481" s="308">
        <v>0</v>
      </c>
      <c r="T481" s="309">
        <f>U481*J481</f>
        <v>0</v>
      </c>
      <c r="U481" s="308">
        <v>0</v>
      </c>
      <c r="V481" s="309">
        <f>W481*J481</f>
        <v>0</v>
      </c>
      <c r="W481" s="308">
        <v>0</v>
      </c>
      <c r="X481" s="309">
        <f>Y481*J481</f>
        <v>0</v>
      </c>
      <c r="Y481" s="308">
        <v>0</v>
      </c>
      <c r="Z481" s="313">
        <f t="shared" ref="Z481" si="362">N481+P481+R481+T481+V481+X481</f>
        <v>0</v>
      </c>
      <c r="AA481" s="312">
        <f t="shared" ref="AA481" si="363">O481+Q481+S481+U481+W481+Y481</f>
        <v>0</v>
      </c>
    </row>
    <row r="482" spans="5:27" ht="15.75" thickBot="1">
      <c r="E482" s="117"/>
      <c r="F482" s="97"/>
      <c r="G482" s="14"/>
    </row>
    <row r="483" spans="5:27" ht="18.75" thickBot="1">
      <c r="E483" s="153" t="s">
        <v>369</v>
      </c>
      <c r="F483" s="155" t="s">
        <v>371</v>
      </c>
      <c r="G483" s="155"/>
      <c r="H483" s="155"/>
      <c r="I483" s="155"/>
      <c r="J483" s="155"/>
      <c r="K483" s="175">
        <f>K478</f>
        <v>0</v>
      </c>
      <c r="L483" s="183" t="e">
        <f>L478</f>
        <v>#DIV/0!</v>
      </c>
      <c r="M483" s="159">
        <f>M478</f>
        <v>0</v>
      </c>
    </row>
    <row r="484" spans="5:27" ht="15.75" thickBot="1">
      <c r="L484" s="10"/>
      <c r="M484" s="184"/>
    </row>
    <row r="485" spans="5:27" ht="18.75" thickBot="1">
      <c r="E485" s="190" t="s">
        <v>627</v>
      </c>
      <c r="F485" s="191" t="s">
        <v>811</v>
      </c>
    </row>
    <row r="486" spans="5:27" ht="15.75" thickBot="1"/>
    <row r="487" spans="5:27" ht="21" thickBot="1">
      <c r="E487" s="192">
        <v>30</v>
      </c>
      <c r="F487" s="193" t="s">
        <v>102</v>
      </c>
      <c r="G487" s="17"/>
      <c r="H487" s="18"/>
      <c r="I487" s="18"/>
      <c r="J487" s="18"/>
      <c r="K487" s="195">
        <f>SUM(J490:J490)</f>
        <v>0</v>
      </c>
      <c r="L487" s="147" t="e">
        <f>SUM(L490:L490)</f>
        <v>#DIV/0!</v>
      </c>
      <c r="M487" s="195">
        <f>K487*20%</f>
        <v>0</v>
      </c>
    </row>
    <row r="489" spans="5:27" ht="16.5" thickBot="1">
      <c r="E489" s="38" t="s">
        <v>714</v>
      </c>
      <c r="F489" s="201" t="s">
        <v>366</v>
      </c>
      <c r="I489" s="23"/>
      <c r="J489" s="35"/>
      <c r="K489" s="27"/>
      <c r="L489" s="145"/>
      <c r="M489" s="14"/>
    </row>
    <row r="490" spans="5:27" ht="45.75" thickBot="1">
      <c r="E490" s="38" t="s">
        <v>808</v>
      </c>
      <c r="F490" s="11" t="s">
        <v>809</v>
      </c>
      <c r="G490" s="5">
        <v>1</v>
      </c>
      <c r="H490" s="12" t="s">
        <v>44</v>
      </c>
      <c r="I490" s="23">
        <v>0</v>
      </c>
      <c r="J490" s="25">
        <f t="shared" ref="J490" si="364">I490*G490</f>
        <v>0</v>
      </c>
      <c r="K490" s="27"/>
      <c r="L490" s="139" t="e">
        <f>J490/K528</f>
        <v>#DIV/0!</v>
      </c>
      <c r="M490" s="14"/>
      <c r="N490" s="278">
        <f>O490*J490</f>
        <v>0</v>
      </c>
      <c r="O490" s="279">
        <v>0</v>
      </c>
      <c r="P490" s="280">
        <f>Q490*J490</f>
        <v>0</v>
      </c>
      <c r="Q490" s="281">
        <v>0</v>
      </c>
      <c r="R490" s="282">
        <f>S490*J489</f>
        <v>0</v>
      </c>
      <c r="S490" s="283">
        <v>0</v>
      </c>
      <c r="T490" s="284">
        <f>U490*J490</f>
        <v>0</v>
      </c>
      <c r="U490" s="285">
        <v>0</v>
      </c>
      <c r="V490" s="286">
        <f>W490*J490</f>
        <v>0</v>
      </c>
      <c r="W490" s="287">
        <v>0</v>
      </c>
      <c r="X490" s="288">
        <f>Y490*J490</f>
        <v>0</v>
      </c>
      <c r="Y490" s="300">
        <v>0</v>
      </c>
      <c r="Z490" s="290">
        <f t="shared" ref="Z490" si="365">N490+P490+R490+T490+V490+X490</f>
        <v>0</v>
      </c>
      <c r="AA490" s="291">
        <f t="shared" ref="AA490" si="366">O490+Q490+S490+U490+W490+Y490</f>
        <v>0</v>
      </c>
    </row>
    <row r="491" spans="5:27" ht="15.75" thickBot="1"/>
    <row r="492" spans="5:27" ht="21" thickBot="1">
      <c r="E492" s="192">
        <v>31</v>
      </c>
      <c r="F492" s="193" t="s">
        <v>186</v>
      </c>
      <c r="G492" s="17"/>
      <c r="H492" s="18"/>
      <c r="I492" s="18"/>
      <c r="J492" s="18"/>
      <c r="K492" s="195">
        <f>SUM(J494:J506)</f>
        <v>0</v>
      </c>
      <c r="L492" s="147" t="e">
        <f>SUM(L494:L506)</f>
        <v>#DIV/0!</v>
      </c>
      <c r="M492" s="195">
        <f>K492*20%</f>
        <v>0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5:27" ht="21.75" thickBot="1">
      <c r="E493" s="38"/>
      <c r="F493" s="15"/>
      <c r="G493" s="19"/>
      <c r="H493" s="12"/>
      <c r="I493" s="13"/>
      <c r="J493" s="28"/>
      <c r="K493" s="71"/>
      <c r="L493" s="146"/>
      <c r="M493" s="14"/>
    </row>
    <row r="494" spans="5:27" ht="15.75">
      <c r="E494" s="375" t="s">
        <v>715</v>
      </c>
      <c r="F494" s="376" t="s">
        <v>801</v>
      </c>
      <c r="G494" s="24">
        <v>1</v>
      </c>
      <c r="H494" s="12" t="s">
        <v>47</v>
      </c>
      <c r="I494" s="23">
        <v>0</v>
      </c>
      <c r="J494" s="25">
        <f t="shared" ref="J494:J506" si="367">I494*G494</f>
        <v>0</v>
      </c>
      <c r="K494" s="27"/>
      <c r="L494" s="139" t="e">
        <f>J494/K528</f>
        <v>#DIV/0!</v>
      </c>
      <c r="M494" s="14"/>
      <c r="N494" s="252">
        <f t="shared" ref="N494:N506" si="368">O494*J494</f>
        <v>0</v>
      </c>
      <c r="O494" s="253">
        <v>0</v>
      </c>
      <c r="P494" s="254">
        <f t="shared" ref="P494:P506" si="369">Q494*J494</f>
        <v>0</v>
      </c>
      <c r="Q494" s="255">
        <v>0</v>
      </c>
      <c r="R494" s="256">
        <f t="shared" ref="R494:R506" si="370">S494*J493</f>
        <v>0</v>
      </c>
      <c r="S494" s="257">
        <v>0</v>
      </c>
      <c r="T494" s="258">
        <f t="shared" ref="T494:T506" si="371">U494*J494</f>
        <v>0</v>
      </c>
      <c r="U494" s="259">
        <v>0</v>
      </c>
      <c r="V494" s="260">
        <f t="shared" ref="V494:V506" si="372">W494*J494</f>
        <v>0</v>
      </c>
      <c r="W494" s="261">
        <v>0</v>
      </c>
      <c r="X494" s="262">
        <f t="shared" ref="X494:X506" si="373">Y494*J494</f>
        <v>0</v>
      </c>
      <c r="Y494" s="296">
        <v>0</v>
      </c>
      <c r="Z494" s="244">
        <f t="shared" ref="Z494:Z506" si="374">N494+P494+R494+T494+V494+X494</f>
        <v>0</v>
      </c>
      <c r="AA494" s="245">
        <f t="shared" ref="AA494:AA506" si="375">O494+Q494+S494+U494+W494+Y494</f>
        <v>0</v>
      </c>
    </row>
    <row r="495" spans="5:27" ht="30">
      <c r="E495" s="375" t="s">
        <v>716</v>
      </c>
      <c r="F495" s="376" t="s">
        <v>800</v>
      </c>
      <c r="G495" s="24">
        <v>1</v>
      </c>
      <c r="H495" s="12" t="s">
        <v>47</v>
      </c>
      <c r="I495" s="23">
        <v>0</v>
      </c>
      <c r="J495" s="25">
        <f t="shared" si="367"/>
        <v>0</v>
      </c>
      <c r="K495" s="27"/>
      <c r="L495" s="139" t="e">
        <f>J495/K528</f>
        <v>#DIV/0!</v>
      </c>
      <c r="M495" s="14"/>
      <c r="N495" s="264">
        <f t="shared" si="368"/>
        <v>0</v>
      </c>
      <c r="O495" s="231">
        <v>0</v>
      </c>
      <c r="P495" s="232">
        <f t="shared" si="369"/>
        <v>0</v>
      </c>
      <c r="Q495" s="233">
        <v>0</v>
      </c>
      <c r="R495" s="234">
        <f t="shared" si="370"/>
        <v>0</v>
      </c>
      <c r="S495" s="235">
        <v>0</v>
      </c>
      <c r="T495" s="236">
        <f t="shared" si="371"/>
        <v>0</v>
      </c>
      <c r="U495" s="237">
        <v>0</v>
      </c>
      <c r="V495" s="238">
        <f t="shared" si="372"/>
        <v>0</v>
      </c>
      <c r="W495" s="239">
        <v>0</v>
      </c>
      <c r="X495" s="240">
        <f t="shared" si="373"/>
        <v>0</v>
      </c>
      <c r="Y495" s="243">
        <v>0</v>
      </c>
      <c r="Z495" s="246">
        <f t="shared" si="374"/>
        <v>0</v>
      </c>
      <c r="AA495" s="247">
        <f t="shared" si="375"/>
        <v>0</v>
      </c>
    </row>
    <row r="496" spans="5:27" ht="15.75">
      <c r="E496" s="375" t="s">
        <v>717</v>
      </c>
      <c r="F496" s="376" t="s">
        <v>805</v>
      </c>
      <c r="G496" s="24">
        <v>4</v>
      </c>
      <c r="H496" s="12" t="s">
        <v>47</v>
      </c>
      <c r="I496" s="23">
        <v>0</v>
      </c>
      <c r="J496" s="25">
        <f t="shared" si="367"/>
        <v>0</v>
      </c>
      <c r="K496" s="27"/>
      <c r="L496" s="139" t="e">
        <f>J496/K528</f>
        <v>#DIV/0!</v>
      </c>
      <c r="M496" s="14"/>
      <c r="N496" s="264">
        <f t="shared" si="368"/>
        <v>0</v>
      </c>
      <c r="O496" s="231">
        <v>0</v>
      </c>
      <c r="P496" s="232">
        <f t="shared" si="369"/>
        <v>0</v>
      </c>
      <c r="Q496" s="233">
        <v>0</v>
      </c>
      <c r="R496" s="234">
        <f t="shared" si="370"/>
        <v>0</v>
      </c>
      <c r="S496" s="235">
        <v>0</v>
      </c>
      <c r="T496" s="236">
        <f t="shared" si="371"/>
        <v>0</v>
      </c>
      <c r="U496" s="237">
        <v>0</v>
      </c>
      <c r="V496" s="238">
        <f t="shared" si="372"/>
        <v>0</v>
      </c>
      <c r="W496" s="239">
        <v>0</v>
      </c>
      <c r="X496" s="240">
        <f t="shared" si="373"/>
        <v>0</v>
      </c>
      <c r="Y496" s="243">
        <v>0</v>
      </c>
      <c r="Z496" s="246">
        <f t="shared" si="374"/>
        <v>0</v>
      </c>
      <c r="AA496" s="247">
        <f t="shared" si="375"/>
        <v>0</v>
      </c>
    </row>
    <row r="497" spans="5:27" ht="30">
      <c r="E497" s="375" t="s">
        <v>718</v>
      </c>
      <c r="F497" s="376" t="s">
        <v>799</v>
      </c>
      <c r="G497" s="24">
        <v>1</v>
      </c>
      <c r="H497" s="12" t="s">
        <v>47</v>
      </c>
      <c r="I497" s="23">
        <v>0</v>
      </c>
      <c r="J497" s="25">
        <f t="shared" si="367"/>
        <v>0</v>
      </c>
      <c r="K497" s="27"/>
      <c r="L497" s="139" t="e">
        <f>J497/K528</f>
        <v>#DIV/0!</v>
      </c>
      <c r="M497" s="14"/>
      <c r="N497" s="264">
        <f t="shared" si="368"/>
        <v>0</v>
      </c>
      <c r="O497" s="231">
        <v>0</v>
      </c>
      <c r="P497" s="232">
        <f t="shared" si="369"/>
        <v>0</v>
      </c>
      <c r="Q497" s="233">
        <v>0</v>
      </c>
      <c r="R497" s="234">
        <f t="shared" si="370"/>
        <v>0</v>
      </c>
      <c r="S497" s="235">
        <v>0</v>
      </c>
      <c r="T497" s="236">
        <f t="shared" si="371"/>
        <v>0</v>
      </c>
      <c r="U497" s="237">
        <v>0</v>
      </c>
      <c r="V497" s="238">
        <f t="shared" si="372"/>
        <v>0</v>
      </c>
      <c r="W497" s="239">
        <v>0</v>
      </c>
      <c r="X497" s="240">
        <f t="shared" si="373"/>
        <v>0</v>
      </c>
      <c r="Y497" s="243">
        <v>0</v>
      </c>
      <c r="Z497" s="246">
        <f t="shared" si="374"/>
        <v>0</v>
      </c>
      <c r="AA497" s="247">
        <f t="shared" si="375"/>
        <v>0</v>
      </c>
    </row>
    <row r="498" spans="5:27" ht="15.75">
      <c r="E498" s="375" t="s">
        <v>786</v>
      </c>
      <c r="F498" s="376" t="s">
        <v>792</v>
      </c>
      <c r="G498" s="24">
        <v>1</v>
      </c>
      <c r="H498" s="12" t="s">
        <v>47</v>
      </c>
      <c r="I498" s="23">
        <v>0</v>
      </c>
      <c r="J498" s="25">
        <f t="shared" si="367"/>
        <v>0</v>
      </c>
      <c r="K498" s="27"/>
      <c r="L498" s="139" t="e">
        <f>J498/K528</f>
        <v>#DIV/0!</v>
      </c>
      <c r="M498" s="14"/>
      <c r="N498" s="264">
        <f t="shared" si="368"/>
        <v>0</v>
      </c>
      <c r="O498" s="231">
        <v>0</v>
      </c>
      <c r="P498" s="232">
        <f t="shared" si="369"/>
        <v>0</v>
      </c>
      <c r="Q498" s="233">
        <v>0</v>
      </c>
      <c r="R498" s="234">
        <f t="shared" si="370"/>
        <v>0</v>
      </c>
      <c r="S498" s="235">
        <v>0</v>
      </c>
      <c r="T498" s="236">
        <f t="shared" si="371"/>
        <v>0</v>
      </c>
      <c r="U498" s="237">
        <v>0</v>
      </c>
      <c r="V498" s="238">
        <f t="shared" si="372"/>
        <v>0</v>
      </c>
      <c r="W498" s="239">
        <v>0</v>
      </c>
      <c r="X498" s="240">
        <f t="shared" si="373"/>
        <v>0</v>
      </c>
      <c r="Y498" s="243">
        <v>0</v>
      </c>
      <c r="Z498" s="246">
        <f t="shared" si="374"/>
        <v>0</v>
      </c>
      <c r="AA498" s="247">
        <f t="shared" si="375"/>
        <v>0</v>
      </c>
    </row>
    <row r="499" spans="5:27" ht="15.75">
      <c r="E499" s="375" t="s">
        <v>787</v>
      </c>
      <c r="F499" s="376" t="s">
        <v>793</v>
      </c>
      <c r="G499" s="24">
        <v>1</v>
      </c>
      <c r="H499" s="12" t="s">
        <v>47</v>
      </c>
      <c r="I499" s="23">
        <v>0</v>
      </c>
      <c r="J499" s="25">
        <f t="shared" si="367"/>
        <v>0</v>
      </c>
      <c r="K499" s="27"/>
      <c r="L499" s="139" t="e">
        <f>J499/K528</f>
        <v>#DIV/0!</v>
      </c>
      <c r="M499" s="14"/>
      <c r="N499" s="264">
        <f t="shared" si="368"/>
        <v>0</v>
      </c>
      <c r="O499" s="231">
        <v>0</v>
      </c>
      <c r="P499" s="232">
        <f t="shared" si="369"/>
        <v>0</v>
      </c>
      <c r="Q499" s="233">
        <v>0</v>
      </c>
      <c r="R499" s="234">
        <f t="shared" si="370"/>
        <v>0</v>
      </c>
      <c r="S499" s="235">
        <v>0</v>
      </c>
      <c r="T499" s="236">
        <f t="shared" si="371"/>
        <v>0</v>
      </c>
      <c r="U499" s="237">
        <v>0</v>
      </c>
      <c r="V499" s="238">
        <f t="shared" si="372"/>
        <v>0</v>
      </c>
      <c r="W499" s="239">
        <v>0</v>
      </c>
      <c r="X499" s="240">
        <f t="shared" si="373"/>
        <v>0</v>
      </c>
      <c r="Y499" s="243">
        <v>0</v>
      </c>
      <c r="Z499" s="246">
        <f t="shared" si="374"/>
        <v>0</v>
      </c>
      <c r="AA499" s="247">
        <f t="shared" si="375"/>
        <v>0</v>
      </c>
    </row>
    <row r="500" spans="5:27" ht="16.5" customHeight="1">
      <c r="E500" s="375" t="s">
        <v>788</v>
      </c>
      <c r="F500" s="376" t="s">
        <v>794</v>
      </c>
      <c r="G500" s="24">
        <v>1</v>
      </c>
      <c r="H500" s="12" t="s">
        <v>47</v>
      </c>
      <c r="I500" s="23">
        <v>0</v>
      </c>
      <c r="J500" s="25">
        <f t="shared" si="367"/>
        <v>0</v>
      </c>
      <c r="K500" s="27"/>
      <c r="L500" s="139" t="e">
        <f>J500/K528</f>
        <v>#DIV/0!</v>
      </c>
      <c r="M500" s="14"/>
      <c r="N500" s="264">
        <f t="shared" si="368"/>
        <v>0</v>
      </c>
      <c r="O500" s="231">
        <v>0</v>
      </c>
      <c r="P500" s="232">
        <f t="shared" si="369"/>
        <v>0</v>
      </c>
      <c r="Q500" s="233">
        <v>0</v>
      </c>
      <c r="R500" s="234">
        <f t="shared" si="370"/>
        <v>0</v>
      </c>
      <c r="S500" s="235">
        <v>0</v>
      </c>
      <c r="T500" s="236">
        <f t="shared" si="371"/>
        <v>0</v>
      </c>
      <c r="U500" s="237">
        <v>0</v>
      </c>
      <c r="V500" s="238">
        <f t="shared" si="372"/>
        <v>0</v>
      </c>
      <c r="W500" s="239">
        <v>0</v>
      </c>
      <c r="X500" s="240">
        <f t="shared" si="373"/>
        <v>0</v>
      </c>
      <c r="Y500" s="243">
        <v>0</v>
      </c>
      <c r="Z500" s="246">
        <f t="shared" si="374"/>
        <v>0</v>
      </c>
      <c r="AA500" s="247">
        <f t="shared" si="375"/>
        <v>0</v>
      </c>
    </row>
    <row r="501" spans="5:27" ht="15.75">
      <c r="E501" s="375" t="s">
        <v>789</v>
      </c>
      <c r="F501" s="376" t="s">
        <v>795</v>
      </c>
      <c r="G501" s="24">
        <v>1</v>
      </c>
      <c r="H501" s="12" t="s">
        <v>47</v>
      </c>
      <c r="I501" s="23">
        <v>0</v>
      </c>
      <c r="J501" s="25">
        <f t="shared" si="367"/>
        <v>0</v>
      </c>
      <c r="K501" s="27"/>
      <c r="L501" s="139" t="e">
        <f>J501/K528</f>
        <v>#DIV/0!</v>
      </c>
      <c r="M501" s="14"/>
      <c r="N501" s="264">
        <f t="shared" si="368"/>
        <v>0</v>
      </c>
      <c r="O501" s="231">
        <v>0</v>
      </c>
      <c r="P501" s="232">
        <f t="shared" si="369"/>
        <v>0</v>
      </c>
      <c r="Q501" s="233">
        <v>0</v>
      </c>
      <c r="R501" s="234">
        <f t="shared" si="370"/>
        <v>0</v>
      </c>
      <c r="S501" s="235">
        <v>0</v>
      </c>
      <c r="T501" s="236">
        <f t="shared" si="371"/>
        <v>0</v>
      </c>
      <c r="U501" s="237">
        <v>0</v>
      </c>
      <c r="V501" s="238">
        <f t="shared" si="372"/>
        <v>0</v>
      </c>
      <c r="W501" s="239">
        <v>0</v>
      </c>
      <c r="X501" s="240">
        <f t="shared" si="373"/>
        <v>0</v>
      </c>
      <c r="Y501" s="243">
        <v>0</v>
      </c>
      <c r="Z501" s="246">
        <f t="shared" si="374"/>
        <v>0</v>
      </c>
      <c r="AA501" s="247">
        <f t="shared" si="375"/>
        <v>0</v>
      </c>
    </row>
    <row r="502" spans="5:27" ht="15.75">
      <c r="E502" s="375" t="s">
        <v>790</v>
      </c>
      <c r="F502" s="376" t="s">
        <v>796</v>
      </c>
      <c r="G502" s="24">
        <v>2</v>
      </c>
      <c r="H502" s="12" t="s">
        <v>47</v>
      </c>
      <c r="I502" s="23">
        <v>0</v>
      </c>
      <c r="J502" s="25">
        <f t="shared" si="367"/>
        <v>0</v>
      </c>
      <c r="K502" s="27"/>
      <c r="L502" s="139" t="e">
        <f>J502/K528</f>
        <v>#DIV/0!</v>
      </c>
      <c r="M502" s="14"/>
      <c r="N502" s="264">
        <f t="shared" si="368"/>
        <v>0</v>
      </c>
      <c r="O502" s="231">
        <v>0</v>
      </c>
      <c r="P502" s="232">
        <f t="shared" si="369"/>
        <v>0</v>
      </c>
      <c r="Q502" s="233">
        <v>0</v>
      </c>
      <c r="R502" s="234">
        <f t="shared" si="370"/>
        <v>0</v>
      </c>
      <c r="S502" s="235">
        <v>0</v>
      </c>
      <c r="T502" s="236">
        <f t="shared" si="371"/>
        <v>0</v>
      </c>
      <c r="U502" s="237">
        <v>0</v>
      </c>
      <c r="V502" s="238">
        <f t="shared" si="372"/>
        <v>0</v>
      </c>
      <c r="W502" s="239">
        <v>0</v>
      </c>
      <c r="X502" s="240">
        <f t="shared" si="373"/>
        <v>0</v>
      </c>
      <c r="Y502" s="243">
        <v>0</v>
      </c>
      <c r="Z502" s="246">
        <f t="shared" si="374"/>
        <v>0</v>
      </c>
      <c r="AA502" s="247">
        <f t="shared" si="375"/>
        <v>0</v>
      </c>
    </row>
    <row r="503" spans="5:27" ht="15.75">
      <c r="E503" s="375" t="s">
        <v>791</v>
      </c>
      <c r="F503" s="376" t="s">
        <v>285</v>
      </c>
      <c r="G503" s="24">
        <v>3</v>
      </c>
      <c r="H503" s="12" t="s">
        <v>47</v>
      </c>
      <c r="I503" s="23">
        <v>0</v>
      </c>
      <c r="J503" s="25">
        <f t="shared" si="367"/>
        <v>0</v>
      </c>
      <c r="K503" s="27"/>
      <c r="L503" s="139" t="e">
        <f>J503/K528</f>
        <v>#DIV/0!</v>
      </c>
      <c r="M503" s="14"/>
      <c r="N503" s="264">
        <f t="shared" si="368"/>
        <v>0</v>
      </c>
      <c r="O503" s="231">
        <v>0</v>
      </c>
      <c r="P503" s="232">
        <f t="shared" si="369"/>
        <v>0</v>
      </c>
      <c r="Q503" s="233">
        <v>0</v>
      </c>
      <c r="R503" s="234">
        <f t="shared" si="370"/>
        <v>0</v>
      </c>
      <c r="S503" s="235">
        <v>0</v>
      </c>
      <c r="T503" s="236">
        <f t="shared" si="371"/>
        <v>0</v>
      </c>
      <c r="U503" s="237">
        <v>0</v>
      </c>
      <c r="V503" s="238">
        <f t="shared" si="372"/>
        <v>0</v>
      </c>
      <c r="W503" s="239">
        <v>0</v>
      </c>
      <c r="X503" s="240">
        <f t="shared" si="373"/>
        <v>0</v>
      </c>
      <c r="Y503" s="243">
        <v>0</v>
      </c>
      <c r="Z503" s="246">
        <f t="shared" si="374"/>
        <v>0</v>
      </c>
      <c r="AA503" s="247">
        <f t="shared" si="375"/>
        <v>0</v>
      </c>
    </row>
    <row r="504" spans="5:27" ht="15.75">
      <c r="E504" s="375" t="s">
        <v>802</v>
      </c>
      <c r="F504" s="376" t="s">
        <v>797</v>
      </c>
      <c r="G504" s="24">
        <v>2</v>
      </c>
      <c r="H504" s="12" t="s">
        <v>47</v>
      </c>
      <c r="I504" s="23">
        <v>0</v>
      </c>
      <c r="J504" s="25">
        <f t="shared" si="367"/>
        <v>0</v>
      </c>
      <c r="K504" s="27"/>
      <c r="L504" s="139" t="e">
        <f>J504/K528</f>
        <v>#DIV/0!</v>
      </c>
      <c r="M504" s="14"/>
      <c r="N504" s="264">
        <f t="shared" si="368"/>
        <v>0</v>
      </c>
      <c r="O504" s="231">
        <v>0</v>
      </c>
      <c r="P504" s="232">
        <f t="shared" si="369"/>
        <v>0</v>
      </c>
      <c r="Q504" s="233">
        <v>0</v>
      </c>
      <c r="R504" s="234">
        <f t="shared" si="370"/>
        <v>0</v>
      </c>
      <c r="S504" s="235">
        <v>0</v>
      </c>
      <c r="T504" s="236">
        <f t="shared" si="371"/>
        <v>0</v>
      </c>
      <c r="U504" s="237">
        <v>0</v>
      </c>
      <c r="V504" s="238">
        <f t="shared" si="372"/>
        <v>0</v>
      </c>
      <c r="W504" s="239">
        <v>0</v>
      </c>
      <c r="X504" s="240">
        <f t="shared" si="373"/>
        <v>0</v>
      </c>
      <c r="Y504" s="243">
        <v>0</v>
      </c>
      <c r="Z504" s="246">
        <f t="shared" si="374"/>
        <v>0</v>
      </c>
      <c r="AA504" s="247">
        <f t="shared" si="375"/>
        <v>0</v>
      </c>
    </row>
    <row r="505" spans="5:27" ht="30">
      <c r="E505" s="375" t="s">
        <v>803</v>
      </c>
      <c r="F505" s="11" t="s">
        <v>798</v>
      </c>
      <c r="G505" s="24">
        <v>4</v>
      </c>
      <c r="H505" s="12" t="s">
        <v>47</v>
      </c>
      <c r="I505" s="23">
        <v>0</v>
      </c>
      <c r="J505" s="25">
        <f t="shared" si="367"/>
        <v>0</v>
      </c>
      <c r="K505" s="27"/>
      <c r="L505" s="139" t="e">
        <f>J505/K528</f>
        <v>#DIV/0!</v>
      </c>
      <c r="M505" s="14"/>
      <c r="N505" s="264">
        <f t="shared" si="368"/>
        <v>0</v>
      </c>
      <c r="O505" s="231">
        <v>0</v>
      </c>
      <c r="P505" s="232">
        <f t="shared" si="369"/>
        <v>0</v>
      </c>
      <c r="Q505" s="233">
        <v>0</v>
      </c>
      <c r="R505" s="234">
        <f t="shared" si="370"/>
        <v>0</v>
      </c>
      <c r="S505" s="235">
        <v>0</v>
      </c>
      <c r="T505" s="236">
        <f t="shared" si="371"/>
        <v>0</v>
      </c>
      <c r="U505" s="237">
        <v>0</v>
      </c>
      <c r="V505" s="238">
        <f t="shared" si="372"/>
        <v>0</v>
      </c>
      <c r="W505" s="239">
        <v>0</v>
      </c>
      <c r="X505" s="240">
        <f t="shared" si="373"/>
        <v>0</v>
      </c>
      <c r="Y505" s="243">
        <v>0</v>
      </c>
      <c r="Z505" s="246">
        <f t="shared" si="374"/>
        <v>0</v>
      </c>
      <c r="AA505" s="247">
        <f t="shared" si="375"/>
        <v>0</v>
      </c>
    </row>
    <row r="506" spans="5:27" ht="15.75">
      <c r="E506" s="375" t="s">
        <v>804</v>
      </c>
      <c r="F506" s="376" t="s">
        <v>286</v>
      </c>
      <c r="G506" s="24">
        <v>4</v>
      </c>
      <c r="H506" s="12" t="s">
        <v>47</v>
      </c>
      <c r="I506" s="23">
        <v>0</v>
      </c>
      <c r="J506" s="25">
        <f t="shared" si="367"/>
        <v>0</v>
      </c>
      <c r="K506" s="27"/>
      <c r="L506" s="139" t="e">
        <f>J506/K528</f>
        <v>#DIV/0!</v>
      </c>
      <c r="M506" s="14"/>
      <c r="N506" s="264">
        <f t="shared" si="368"/>
        <v>0</v>
      </c>
      <c r="O506" s="231">
        <v>0</v>
      </c>
      <c r="P506" s="232">
        <f t="shared" si="369"/>
        <v>0</v>
      </c>
      <c r="Q506" s="233">
        <v>0</v>
      </c>
      <c r="R506" s="234">
        <f t="shared" si="370"/>
        <v>0</v>
      </c>
      <c r="S506" s="235">
        <v>0</v>
      </c>
      <c r="T506" s="236">
        <f t="shared" si="371"/>
        <v>0</v>
      </c>
      <c r="U506" s="237">
        <v>0</v>
      </c>
      <c r="V506" s="238">
        <f t="shared" si="372"/>
        <v>0</v>
      </c>
      <c r="W506" s="239">
        <v>0</v>
      </c>
      <c r="X506" s="240">
        <f t="shared" si="373"/>
        <v>0</v>
      </c>
      <c r="Y506" s="243">
        <v>0</v>
      </c>
      <c r="Z506" s="246">
        <f t="shared" si="374"/>
        <v>0</v>
      </c>
      <c r="AA506" s="247">
        <f t="shared" si="375"/>
        <v>0</v>
      </c>
    </row>
    <row r="507" spans="5:27" s="5" customFormat="1" ht="21" customHeight="1" thickBot="1">
      <c r="E507" s="97"/>
      <c r="F507" s="75"/>
      <c r="K507" s="14"/>
      <c r="L507" s="7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5:27" ht="15" customHeight="1" thickBot="1">
      <c r="E508" s="192">
        <v>32</v>
      </c>
      <c r="F508" s="193" t="s">
        <v>446</v>
      </c>
      <c r="G508" s="17"/>
      <c r="H508" s="18"/>
      <c r="I508" s="18"/>
      <c r="J508" s="18"/>
      <c r="K508" s="195">
        <f>SUM(J510:J517)</f>
        <v>0</v>
      </c>
      <c r="L508" s="147" t="e">
        <f>SUM(L510:L517)</f>
        <v>#DIV/0!</v>
      </c>
      <c r="M508" s="195">
        <f>K508*20%</f>
        <v>0</v>
      </c>
    </row>
    <row r="509" spans="5:27">
      <c r="E509" s="6"/>
      <c r="F509" s="69"/>
      <c r="K509" s="5"/>
      <c r="L509" s="10"/>
      <c r="M509" s="14"/>
    </row>
    <row r="510" spans="5:27" ht="16.5" thickBot="1">
      <c r="E510" s="375" t="s">
        <v>719</v>
      </c>
      <c r="F510" s="397" t="s">
        <v>447</v>
      </c>
      <c r="G510" s="24"/>
      <c r="H510" s="12"/>
      <c r="I510" s="23"/>
      <c r="J510" s="35"/>
      <c r="K510" s="27"/>
      <c r="L510" s="145"/>
      <c r="M510" s="14"/>
    </row>
    <row r="511" spans="5:27" ht="16.5" thickBot="1">
      <c r="E511" s="375" t="s">
        <v>775</v>
      </c>
      <c r="F511" s="376" t="s">
        <v>449</v>
      </c>
      <c r="G511" s="5">
        <v>1</v>
      </c>
      <c r="H511" s="12" t="s">
        <v>44</v>
      </c>
      <c r="I511" s="23">
        <v>0</v>
      </c>
      <c r="J511" s="25">
        <f t="shared" ref="J511:J513" si="376">I511*G511</f>
        <v>0</v>
      </c>
      <c r="K511" s="27"/>
      <c r="L511" s="139" t="e">
        <f>J511/K528</f>
        <v>#DIV/0!</v>
      </c>
      <c r="M511" s="14"/>
      <c r="N511" s="278">
        <f>O511*J511</f>
        <v>0</v>
      </c>
      <c r="O511" s="279">
        <v>0</v>
      </c>
      <c r="P511" s="280">
        <f>Q511*J511</f>
        <v>0</v>
      </c>
      <c r="Q511" s="281">
        <v>0</v>
      </c>
      <c r="R511" s="282">
        <f>S511*J510</f>
        <v>0</v>
      </c>
      <c r="S511" s="283">
        <v>0</v>
      </c>
      <c r="T511" s="284">
        <f>U511*J511</f>
        <v>0</v>
      </c>
      <c r="U511" s="285">
        <v>0</v>
      </c>
      <c r="V511" s="286">
        <f>W511*J511</f>
        <v>0</v>
      </c>
      <c r="W511" s="287">
        <v>0</v>
      </c>
      <c r="X511" s="288">
        <f>Y511*J511</f>
        <v>0</v>
      </c>
      <c r="Y511" s="300">
        <v>0</v>
      </c>
      <c r="Z511" s="290">
        <f t="shared" ref="Z511" si="377">N511+P511+R511+T511+V511+X511</f>
        <v>0</v>
      </c>
      <c r="AA511" s="291">
        <f t="shared" ref="AA511" si="378">O511+Q511+S511+U511+W511+Y511</f>
        <v>0</v>
      </c>
    </row>
    <row r="512" spans="5:27" ht="16.5" thickBot="1">
      <c r="E512" s="375" t="s">
        <v>720</v>
      </c>
      <c r="F512" s="397" t="s">
        <v>181</v>
      </c>
      <c r="G512" s="24"/>
      <c r="H512" s="12"/>
      <c r="I512" s="23"/>
      <c r="J512" s="35"/>
      <c r="K512" s="27"/>
      <c r="L512" s="139"/>
      <c r="M512" s="14"/>
    </row>
    <row r="513" spans="5:27" ht="16.5" thickBot="1">
      <c r="E513" s="375" t="s">
        <v>776</v>
      </c>
      <c r="F513" s="376" t="s">
        <v>619</v>
      </c>
      <c r="G513" s="5">
        <v>1</v>
      </c>
      <c r="H513" s="12" t="s">
        <v>44</v>
      </c>
      <c r="I513" s="23">
        <v>0</v>
      </c>
      <c r="J513" s="25">
        <f t="shared" si="376"/>
        <v>0</v>
      </c>
      <c r="K513" s="27"/>
      <c r="L513" s="139" t="e">
        <f>J513/K528</f>
        <v>#DIV/0!</v>
      </c>
      <c r="M513" s="14"/>
      <c r="N513" s="278">
        <f>O513*J513</f>
        <v>0</v>
      </c>
      <c r="O513" s="279">
        <v>0</v>
      </c>
      <c r="P513" s="280">
        <f>Q513*J513</f>
        <v>0</v>
      </c>
      <c r="Q513" s="281">
        <v>0</v>
      </c>
      <c r="R513" s="282">
        <f>S513*J512</f>
        <v>0</v>
      </c>
      <c r="S513" s="283">
        <v>0</v>
      </c>
      <c r="T513" s="284">
        <f>U513*J513</f>
        <v>0</v>
      </c>
      <c r="U513" s="285">
        <v>0</v>
      </c>
      <c r="V513" s="286">
        <f>W513*J513</f>
        <v>0</v>
      </c>
      <c r="W513" s="287">
        <v>0</v>
      </c>
      <c r="X513" s="276">
        <f>Y513*J513</f>
        <v>0</v>
      </c>
      <c r="Y513" s="300">
        <v>0</v>
      </c>
      <c r="Z513" s="290">
        <f t="shared" ref="Z513" si="379">N513+P513+R513+T513+V513+X513</f>
        <v>0</v>
      </c>
      <c r="AA513" s="291">
        <f t="shared" ref="AA513" si="380">O513+Q513+S513+U513+W513+Y513</f>
        <v>0</v>
      </c>
    </row>
    <row r="514" spans="5:27" ht="16.5" thickBot="1">
      <c r="E514" s="375" t="s">
        <v>721</v>
      </c>
      <c r="F514" s="397" t="s">
        <v>617</v>
      </c>
      <c r="G514" s="24"/>
      <c r="H514" s="12"/>
      <c r="I514" s="23"/>
      <c r="J514" s="35"/>
      <c r="K514" s="27"/>
      <c r="L514" s="139"/>
      <c r="M514" s="14"/>
    </row>
    <row r="515" spans="5:27" ht="16.5" thickBot="1">
      <c r="E515" s="375" t="s">
        <v>777</v>
      </c>
      <c r="F515" s="376" t="s">
        <v>618</v>
      </c>
      <c r="G515" s="5">
        <v>1</v>
      </c>
      <c r="H515" s="12" t="s">
        <v>44</v>
      </c>
      <c r="I515" s="23">
        <v>0</v>
      </c>
      <c r="J515" s="25">
        <f t="shared" ref="J515" si="381">I515*G515</f>
        <v>0</v>
      </c>
      <c r="K515" s="27"/>
      <c r="L515" s="139" t="e">
        <f>J515/K528</f>
        <v>#DIV/0!</v>
      </c>
      <c r="M515" s="14"/>
      <c r="N515" s="278">
        <f>O515*J515</f>
        <v>0</v>
      </c>
      <c r="O515" s="279">
        <v>0</v>
      </c>
      <c r="P515" s="280">
        <f>Q515*J515</f>
        <v>0</v>
      </c>
      <c r="Q515" s="281">
        <v>0</v>
      </c>
      <c r="R515" s="282">
        <f>S515*J514</f>
        <v>0</v>
      </c>
      <c r="S515" s="283">
        <v>0</v>
      </c>
      <c r="T515" s="284">
        <f>U515*J515</f>
        <v>0</v>
      </c>
      <c r="U515" s="285">
        <v>0</v>
      </c>
      <c r="V515" s="286">
        <f>W515*J515</f>
        <v>0</v>
      </c>
      <c r="W515" s="287">
        <v>0</v>
      </c>
      <c r="X515" s="276">
        <f>Y515*J515</f>
        <v>0</v>
      </c>
      <c r="Y515" s="300">
        <v>0</v>
      </c>
      <c r="Z515" s="290">
        <f t="shared" ref="Z515" si="382">N515+P515+R515+T515+V515+X515</f>
        <v>0</v>
      </c>
      <c r="AA515" s="291">
        <f t="shared" ref="AA515" si="383">O515+Q515+S515+U515+W515+Y515</f>
        <v>0</v>
      </c>
    </row>
    <row r="516" spans="5:27" ht="16.5" thickBot="1">
      <c r="E516" s="375" t="s">
        <v>722</v>
      </c>
      <c r="F516" s="397" t="s">
        <v>457</v>
      </c>
      <c r="G516" s="24"/>
      <c r="H516" s="12"/>
      <c r="I516" s="23"/>
      <c r="J516" s="35"/>
      <c r="K516" s="27"/>
      <c r="L516" s="139"/>
      <c r="M516" s="14"/>
    </row>
    <row r="517" spans="5:27" ht="16.5" thickBot="1">
      <c r="E517" s="375" t="s">
        <v>778</v>
      </c>
      <c r="F517" s="376" t="s">
        <v>458</v>
      </c>
      <c r="G517" s="5">
        <v>1</v>
      </c>
      <c r="H517" s="12" t="s">
        <v>44</v>
      </c>
      <c r="I517" s="23">
        <v>0</v>
      </c>
      <c r="J517" s="25">
        <f t="shared" ref="J517" si="384">I517*G517</f>
        <v>0</v>
      </c>
      <c r="K517" s="27"/>
      <c r="L517" s="139" t="e">
        <f>J517/K528</f>
        <v>#DIV/0!</v>
      </c>
      <c r="M517" s="14"/>
      <c r="N517" s="278">
        <f>O517*J517</f>
        <v>0</v>
      </c>
      <c r="O517" s="279">
        <v>0</v>
      </c>
      <c r="P517" s="280">
        <f>Q517*J517</f>
        <v>0</v>
      </c>
      <c r="Q517" s="281">
        <v>0</v>
      </c>
      <c r="R517" s="282">
        <f>S517*J516</f>
        <v>0</v>
      </c>
      <c r="S517" s="283">
        <v>0</v>
      </c>
      <c r="T517" s="284">
        <f>U517*J517</f>
        <v>0</v>
      </c>
      <c r="U517" s="285">
        <v>0</v>
      </c>
      <c r="V517" s="286">
        <f>W517*J517</f>
        <v>0</v>
      </c>
      <c r="W517" s="287">
        <v>0</v>
      </c>
      <c r="X517" s="276">
        <f>Y517*J517</f>
        <v>0</v>
      </c>
      <c r="Y517" s="300">
        <v>0</v>
      </c>
      <c r="Z517" s="290">
        <f t="shared" ref="Z517" si="385">N517+P517+R517+T517+V517+X517</f>
        <v>0</v>
      </c>
      <c r="AA517" s="291">
        <f t="shared" ref="AA517" si="386">O517+Q517+S517+U517+W517+Y517</f>
        <v>0</v>
      </c>
    </row>
    <row r="518" spans="5:27" ht="15.75" thickBot="1"/>
    <row r="519" spans="5:27" ht="21" thickBot="1">
      <c r="E519" s="192">
        <v>33</v>
      </c>
      <c r="F519" s="193" t="s">
        <v>274</v>
      </c>
      <c r="G519" s="17"/>
      <c r="H519" s="18"/>
      <c r="I519" s="18"/>
      <c r="J519" s="18"/>
      <c r="K519" s="195">
        <f>SUM(J521:J526)</f>
        <v>0</v>
      </c>
      <c r="L519" s="147" t="e">
        <f>SUM(L521:L526)</f>
        <v>#DIV/0!</v>
      </c>
      <c r="M519" s="195">
        <f>K519*20%</f>
        <v>0</v>
      </c>
    </row>
    <row r="520" spans="5:27">
      <c r="E520" s="6"/>
      <c r="F520" s="69"/>
      <c r="K520" s="5"/>
      <c r="L520" s="10"/>
      <c r="M520" s="14"/>
    </row>
    <row r="521" spans="5:27" ht="30">
      <c r="E521" s="38" t="s">
        <v>779</v>
      </c>
      <c r="F521" s="11" t="s">
        <v>280</v>
      </c>
      <c r="G521" s="24">
        <v>10</v>
      </c>
      <c r="H521" s="12" t="s">
        <v>47</v>
      </c>
      <c r="I521" s="23">
        <v>0</v>
      </c>
      <c r="J521" s="25">
        <f>I521*G521</f>
        <v>0</v>
      </c>
      <c r="K521" s="27"/>
      <c r="L521" s="139" t="e">
        <f>J521/K528</f>
        <v>#DIV/0!</v>
      </c>
      <c r="M521" s="14"/>
      <c r="N521" s="370">
        <f t="shared" ref="N521:N526" si="387">O521*J521</f>
        <v>0</v>
      </c>
      <c r="O521" s="231">
        <v>0</v>
      </c>
      <c r="P521" s="232">
        <f t="shared" ref="P521:P526" si="388">Q521*J521</f>
        <v>0</v>
      </c>
      <c r="Q521" s="233">
        <v>0</v>
      </c>
      <c r="R521" s="234">
        <f t="shared" ref="R521:R526" si="389">S521*J520</f>
        <v>0</v>
      </c>
      <c r="S521" s="235">
        <v>0</v>
      </c>
      <c r="T521" s="236">
        <f t="shared" ref="T521:T526" si="390">U521*J521</f>
        <v>0</v>
      </c>
      <c r="U521" s="237">
        <v>0</v>
      </c>
      <c r="V521" s="238">
        <f t="shared" ref="V521:V526" si="391">W521*J521</f>
        <v>0</v>
      </c>
      <c r="W521" s="239">
        <v>0</v>
      </c>
      <c r="X521" s="240">
        <f t="shared" ref="X521:X526" si="392">Y521*J521</f>
        <v>0</v>
      </c>
      <c r="Y521" s="241">
        <v>0</v>
      </c>
      <c r="Z521" s="242">
        <f t="shared" ref="Z521:Z526" si="393">N521+P521+R521+T521+V521+X521</f>
        <v>0</v>
      </c>
      <c r="AA521" s="371">
        <f t="shared" ref="AA521:AA526" si="394">O521+Q521+S521+U521+W521+Y521</f>
        <v>0</v>
      </c>
    </row>
    <row r="522" spans="5:27" ht="15.75">
      <c r="E522" s="38" t="s">
        <v>780</v>
      </c>
      <c r="F522" s="11" t="s">
        <v>275</v>
      </c>
      <c r="G522" s="24">
        <v>5</v>
      </c>
      <c r="H522" s="12" t="s">
        <v>47</v>
      </c>
      <c r="I522" s="23">
        <v>0</v>
      </c>
      <c r="J522" s="25">
        <f t="shared" ref="J522:J526" si="395">I522*G522</f>
        <v>0</v>
      </c>
      <c r="K522" s="27"/>
      <c r="L522" s="139" t="e">
        <f>J522/K528</f>
        <v>#DIV/0!</v>
      </c>
      <c r="M522" s="14"/>
      <c r="N522" s="370">
        <f t="shared" si="387"/>
        <v>0</v>
      </c>
      <c r="O522" s="231">
        <v>0</v>
      </c>
      <c r="P522" s="232">
        <f t="shared" si="388"/>
        <v>0</v>
      </c>
      <c r="Q522" s="233">
        <v>0</v>
      </c>
      <c r="R522" s="234">
        <f t="shared" si="389"/>
        <v>0</v>
      </c>
      <c r="S522" s="235">
        <v>0</v>
      </c>
      <c r="T522" s="236">
        <f t="shared" si="390"/>
        <v>0</v>
      </c>
      <c r="U522" s="237">
        <v>0</v>
      </c>
      <c r="V522" s="238">
        <f t="shared" si="391"/>
        <v>0</v>
      </c>
      <c r="W522" s="239">
        <v>0</v>
      </c>
      <c r="X522" s="240">
        <f t="shared" si="392"/>
        <v>0</v>
      </c>
      <c r="Y522" s="241">
        <v>0</v>
      </c>
      <c r="Z522" s="242">
        <f t="shared" si="393"/>
        <v>0</v>
      </c>
      <c r="AA522" s="371">
        <f t="shared" si="394"/>
        <v>0</v>
      </c>
    </row>
    <row r="523" spans="5:27" ht="15.75">
      <c r="E523" s="38" t="s">
        <v>781</v>
      </c>
      <c r="F523" s="11" t="s">
        <v>276</v>
      </c>
      <c r="G523" s="24">
        <v>5</v>
      </c>
      <c r="H523" s="12" t="s">
        <v>47</v>
      </c>
      <c r="I523" s="23">
        <v>0</v>
      </c>
      <c r="J523" s="25">
        <f t="shared" si="395"/>
        <v>0</v>
      </c>
      <c r="K523" s="27"/>
      <c r="L523" s="139" t="e">
        <f>J523/K528</f>
        <v>#DIV/0!</v>
      </c>
      <c r="M523" s="14"/>
      <c r="N523" s="370">
        <f t="shared" si="387"/>
        <v>0</v>
      </c>
      <c r="O523" s="231">
        <v>0</v>
      </c>
      <c r="P523" s="232">
        <f t="shared" si="388"/>
        <v>0</v>
      </c>
      <c r="Q523" s="233">
        <v>0</v>
      </c>
      <c r="R523" s="234">
        <f t="shared" si="389"/>
        <v>0</v>
      </c>
      <c r="S523" s="235">
        <v>0</v>
      </c>
      <c r="T523" s="236">
        <f t="shared" si="390"/>
        <v>0</v>
      </c>
      <c r="U523" s="237">
        <v>0</v>
      </c>
      <c r="V523" s="238">
        <f t="shared" si="391"/>
        <v>0</v>
      </c>
      <c r="W523" s="239">
        <v>0</v>
      </c>
      <c r="X523" s="240">
        <f t="shared" si="392"/>
        <v>0</v>
      </c>
      <c r="Y523" s="241">
        <v>0</v>
      </c>
      <c r="Z523" s="242">
        <f t="shared" si="393"/>
        <v>0</v>
      </c>
      <c r="AA523" s="371">
        <f t="shared" si="394"/>
        <v>0</v>
      </c>
    </row>
    <row r="524" spans="5:27" ht="15.75">
      <c r="E524" s="38" t="s">
        <v>782</v>
      </c>
      <c r="F524" s="11" t="s">
        <v>277</v>
      </c>
      <c r="G524" s="24">
        <v>8</v>
      </c>
      <c r="H524" s="12" t="s">
        <v>47</v>
      </c>
      <c r="I524" s="23">
        <v>0</v>
      </c>
      <c r="J524" s="25">
        <f t="shared" si="395"/>
        <v>0</v>
      </c>
      <c r="K524" s="27"/>
      <c r="L524" s="139" t="e">
        <f>J524/K528</f>
        <v>#DIV/0!</v>
      </c>
      <c r="M524" s="14"/>
      <c r="N524" s="370">
        <f t="shared" si="387"/>
        <v>0</v>
      </c>
      <c r="O524" s="231">
        <v>0</v>
      </c>
      <c r="P524" s="232">
        <f t="shared" si="388"/>
        <v>0</v>
      </c>
      <c r="Q524" s="233">
        <v>0</v>
      </c>
      <c r="R524" s="234">
        <f t="shared" si="389"/>
        <v>0</v>
      </c>
      <c r="S524" s="235">
        <v>0</v>
      </c>
      <c r="T524" s="236">
        <f t="shared" si="390"/>
        <v>0</v>
      </c>
      <c r="U524" s="237">
        <v>0</v>
      </c>
      <c r="V524" s="238">
        <f t="shared" si="391"/>
        <v>0</v>
      </c>
      <c r="W524" s="239">
        <v>0</v>
      </c>
      <c r="X524" s="240">
        <f t="shared" si="392"/>
        <v>0</v>
      </c>
      <c r="Y524" s="241">
        <v>0</v>
      </c>
      <c r="Z524" s="242">
        <f t="shared" si="393"/>
        <v>0</v>
      </c>
      <c r="AA524" s="371">
        <f t="shared" si="394"/>
        <v>0</v>
      </c>
    </row>
    <row r="525" spans="5:27" ht="15.75">
      <c r="E525" s="38" t="s">
        <v>783</v>
      </c>
      <c r="F525" s="11" t="s">
        <v>278</v>
      </c>
      <c r="G525" s="24">
        <v>12</v>
      </c>
      <c r="H525" s="12" t="s">
        <v>47</v>
      </c>
      <c r="I525" s="23">
        <v>0</v>
      </c>
      <c r="J525" s="25">
        <f t="shared" si="395"/>
        <v>0</v>
      </c>
      <c r="K525" s="27"/>
      <c r="L525" s="139" t="e">
        <f>J525/K528</f>
        <v>#DIV/0!</v>
      </c>
      <c r="M525" s="14"/>
      <c r="N525" s="370">
        <f t="shared" si="387"/>
        <v>0</v>
      </c>
      <c r="O525" s="231">
        <v>0</v>
      </c>
      <c r="P525" s="232">
        <f t="shared" si="388"/>
        <v>0</v>
      </c>
      <c r="Q525" s="233">
        <v>0</v>
      </c>
      <c r="R525" s="234">
        <f t="shared" si="389"/>
        <v>0</v>
      </c>
      <c r="S525" s="235">
        <v>0</v>
      </c>
      <c r="T525" s="236">
        <f t="shared" si="390"/>
        <v>0</v>
      </c>
      <c r="U525" s="237">
        <v>0</v>
      </c>
      <c r="V525" s="238">
        <f t="shared" si="391"/>
        <v>0</v>
      </c>
      <c r="W525" s="239">
        <v>0</v>
      </c>
      <c r="X525" s="240">
        <f t="shared" si="392"/>
        <v>0</v>
      </c>
      <c r="Y525" s="241">
        <v>0</v>
      </c>
      <c r="Z525" s="242">
        <f t="shared" si="393"/>
        <v>0</v>
      </c>
      <c r="AA525" s="371">
        <f t="shared" si="394"/>
        <v>0</v>
      </c>
    </row>
    <row r="526" spans="5:27" ht="15.75">
      <c r="E526" s="38" t="s">
        <v>784</v>
      </c>
      <c r="F526" s="11" t="s">
        <v>279</v>
      </c>
      <c r="G526" s="24">
        <v>12</v>
      </c>
      <c r="H526" s="12" t="s">
        <v>47</v>
      </c>
      <c r="I526" s="23">
        <v>0</v>
      </c>
      <c r="J526" s="25">
        <f t="shared" si="395"/>
        <v>0</v>
      </c>
      <c r="K526" s="27"/>
      <c r="L526" s="139" t="e">
        <f>J526/K528</f>
        <v>#DIV/0!</v>
      </c>
      <c r="M526" s="14"/>
      <c r="N526" s="370">
        <f t="shared" si="387"/>
        <v>0</v>
      </c>
      <c r="O526" s="231">
        <v>0</v>
      </c>
      <c r="P526" s="232">
        <f t="shared" si="388"/>
        <v>0</v>
      </c>
      <c r="Q526" s="233">
        <v>0</v>
      </c>
      <c r="R526" s="234">
        <f t="shared" si="389"/>
        <v>0</v>
      </c>
      <c r="S526" s="235">
        <v>0</v>
      </c>
      <c r="T526" s="236">
        <f t="shared" si="390"/>
        <v>0</v>
      </c>
      <c r="U526" s="237">
        <v>0</v>
      </c>
      <c r="V526" s="238">
        <f t="shared" si="391"/>
        <v>0</v>
      </c>
      <c r="W526" s="239">
        <v>0</v>
      </c>
      <c r="X526" s="240">
        <f t="shared" si="392"/>
        <v>0</v>
      </c>
      <c r="Y526" s="241">
        <v>0</v>
      </c>
      <c r="Z526" s="242">
        <f t="shared" si="393"/>
        <v>0</v>
      </c>
      <c r="AA526" s="371">
        <f t="shared" si="394"/>
        <v>0</v>
      </c>
    </row>
    <row r="527" spans="5:27" ht="15.75" thickBot="1"/>
    <row r="528" spans="5:27" ht="24" thickBot="1">
      <c r="E528" s="196" t="s">
        <v>627</v>
      </c>
      <c r="F528" s="197" t="s">
        <v>810</v>
      </c>
      <c r="G528" s="197"/>
      <c r="H528" s="197"/>
      <c r="I528" s="197"/>
      <c r="J528" s="197"/>
      <c r="K528" s="198">
        <f>K519+K508+K492+K487</f>
        <v>0</v>
      </c>
      <c r="L528" s="199" t="e">
        <f>L519+L508+L492+L487</f>
        <v>#DIV/0!</v>
      </c>
      <c r="M528" s="195">
        <f>M487+M492+M508+M519</f>
        <v>0</v>
      </c>
      <c r="N528" s="329">
        <f>SUM(N490:N527)</f>
        <v>0</v>
      </c>
      <c r="O528" s="330" t="e">
        <f>N528/K528</f>
        <v>#DIV/0!</v>
      </c>
      <c r="P528" s="331">
        <f>SUM(P490:P527)</f>
        <v>0</v>
      </c>
      <c r="Q528" s="332" t="e">
        <f>P528/K528</f>
        <v>#DIV/0!</v>
      </c>
      <c r="R528" s="333">
        <f>SUM(R490:R527)</f>
        <v>0</v>
      </c>
      <c r="S528" s="334" t="e">
        <f>R528/K528</f>
        <v>#DIV/0!</v>
      </c>
      <c r="T528" s="335">
        <f>SUM(T490:T527)</f>
        <v>0</v>
      </c>
      <c r="U528" s="336" t="e">
        <f>T528/K528</f>
        <v>#DIV/0!</v>
      </c>
      <c r="V528" s="337">
        <f>SUM(V490:V527)</f>
        <v>0</v>
      </c>
      <c r="W528" s="338" t="e">
        <f>V528/K528</f>
        <v>#DIV/0!</v>
      </c>
      <c r="X528" s="339">
        <f>SUM(X490:X527)</f>
        <v>0</v>
      </c>
      <c r="Y528" s="340" t="e">
        <f>X528/K528</f>
        <v>#DIV/0!</v>
      </c>
      <c r="Z528" s="341">
        <f>SUM(Z490:Z527)</f>
        <v>0</v>
      </c>
      <c r="AA528" s="342" t="e">
        <f>Z528/K528</f>
        <v>#DIV/0!</v>
      </c>
    </row>
    <row r="529" spans="5:27" ht="24" thickBot="1">
      <c r="E529" s="324"/>
      <c r="F529" s="325"/>
      <c r="G529" s="325"/>
      <c r="H529" s="325"/>
      <c r="I529" s="325"/>
      <c r="J529" s="325"/>
      <c r="K529" s="326"/>
      <c r="L529" s="327"/>
      <c r="M529" s="328"/>
      <c r="N529" s="428" t="s">
        <v>732</v>
      </c>
      <c r="O529" s="429"/>
      <c r="P529" s="430" t="s">
        <v>733</v>
      </c>
      <c r="Q529" s="430"/>
      <c r="R529" s="431" t="s">
        <v>734</v>
      </c>
      <c r="S529" s="431"/>
      <c r="T529" s="418" t="s">
        <v>735</v>
      </c>
      <c r="U529" s="418"/>
      <c r="V529" s="419" t="s">
        <v>736</v>
      </c>
      <c r="W529" s="419"/>
      <c r="X529" s="420" t="s">
        <v>737</v>
      </c>
      <c r="Y529" s="421"/>
      <c r="Z529" s="422" t="s">
        <v>739</v>
      </c>
      <c r="AA529" s="423"/>
    </row>
    <row r="530" spans="5:27" ht="24" thickBot="1">
      <c r="F530" s="325"/>
      <c r="G530" s="325"/>
      <c r="H530" s="325"/>
      <c r="I530" s="325"/>
      <c r="J530" s="325"/>
      <c r="K530" s="326"/>
      <c r="L530" s="327"/>
      <c r="M530" s="328"/>
    </row>
    <row r="531" spans="5:27" ht="18.75" hidden="1" thickBot="1">
      <c r="E531" s="116" t="s">
        <v>257</v>
      </c>
      <c r="F531" s="96" t="s">
        <v>368</v>
      </c>
      <c r="G531" s="96"/>
      <c r="H531" s="96"/>
      <c r="I531" s="96"/>
      <c r="J531" s="96"/>
      <c r="K531" s="177">
        <f>K371</f>
        <v>0</v>
      </c>
      <c r="L531" s="183" t="e">
        <f>K531/K539</f>
        <v>#DIV/0!</v>
      </c>
      <c r="M531" s="150">
        <f>M371</f>
        <v>0</v>
      </c>
    </row>
    <row r="532" spans="5:27" ht="19.5" hidden="1" thickBot="1">
      <c r="E532" s="100"/>
      <c r="F532" s="100"/>
      <c r="G532" s="101"/>
      <c r="H532" s="102"/>
      <c r="I532" s="102"/>
      <c r="J532" s="102"/>
      <c r="K532" s="103"/>
      <c r="L532" s="185"/>
      <c r="M532" s="184"/>
    </row>
    <row r="533" spans="5:27" ht="18.75" hidden="1" thickBot="1">
      <c r="E533" s="118" t="s">
        <v>260</v>
      </c>
      <c r="F533" s="99" t="s">
        <v>377</v>
      </c>
      <c r="G533" s="99"/>
      <c r="H533" s="99"/>
      <c r="I533" s="99"/>
      <c r="J533" s="99"/>
      <c r="K533" s="176">
        <f>K476</f>
        <v>0</v>
      </c>
      <c r="L533" s="183" t="e">
        <f>K533/K539</f>
        <v>#DIV/0!</v>
      </c>
      <c r="M533" s="150">
        <f>M476</f>
        <v>0</v>
      </c>
    </row>
    <row r="534" spans="5:27" ht="15.75" hidden="1" thickBot="1">
      <c r="E534" s="22"/>
      <c r="F534" s="1"/>
      <c r="G534" s="29"/>
      <c r="L534" s="10"/>
      <c r="M534" s="184"/>
    </row>
    <row r="535" spans="5:27" ht="18.75" hidden="1" thickBot="1">
      <c r="E535" s="153" t="s">
        <v>369</v>
      </c>
      <c r="F535" s="154" t="s">
        <v>371</v>
      </c>
      <c r="G535" s="154"/>
      <c r="H535" s="154"/>
      <c r="I535" s="154"/>
      <c r="J535" s="154"/>
      <c r="K535" s="393">
        <f>K483</f>
        <v>0</v>
      </c>
      <c r="L535" s="10"/>
      <c r="M535" s="184"/>
    </row>
    <row r="536" spans="5:27" ht="15.75" hidden="1" thickBot="1">
      <c r="E536" s="22"/>
      <c r="F536" s="1"/>
      <c r="G536" s="29"/>
      <c r="L536" s="10"/>
      <c r="M536" s="184"/>
    </row>
    <row r="537" spans="5:27" ht="18.75" hidden="1" thickBot="1">
      <c r="E537" s="391" t="s">
        <v>627</v>
      </c>
      <c r="F537" s="392" t="s">
        <v>773</v>
      </c>
      <c r="G537" s="392"/>
      <c r="H537" s="392"/>
      <c r="I537" s="392"/>
      <c r="J537" s="392"/>
      <c r="K537" s="198">
        <f>K528</f>
        <v>0</v>
      </c>
      <c r="L537" s="183" t="e">
        <f>K537/K539</f>
        <v>#DIV/0!</v>
      </c>
      <c r="M537" s="150">
        <f>M483</f>
        <v>0</v>
      </c>
    </row>
    <row r="538" spans="5:27" ht="15.75" hidden="1" thickBot="1"/>
    <row r="539" spans="5:27" ht="70.5" thickBot="1">
      <c r="E539" s="390" t="s">
        <v>771</v>
      </c>
      <c r="F539" s="157" t="s">
        <v>772</v>
      </c>
      <c r="G539" s="157"/>
      <c r="H539" s="157"/>
      <c r="I539" s="157"/>
      <c r="J539" s="157"/>
      <c r="K539" s="178">
        <f>K531+K533+K535+K537</f>
        <v>0</v>
      </c>
      <c r="L539" s="182" t="e">
        <f>L531+L533+L537</f>
        <v>#DIV/0!</v>
      </c>
      <c r="M539" s="150">
        <f>M531+M533+M537</f>
        <v>0</v>
      </c>
      <c r="N539" s="343">
        <f>SUM(N23:N538)</f>
        <v>0</v>
      </c>
      <c r="O539" s="344" t="e">
        <f>N539/K539</f>
        <v>#DIV/0!</v>
      </c>
      <c r="P539" s="345">
        <f>SUM(P23:P538)</f>
        <v>0</v>
      </c>
      <c r="Q539" s="346" t="e">
        <f>P539/K539</f>
        <v>#DIV/0!</v>
      </c>
      <c r="R539" s="347">
        <f>SUM(R23:R538)</f>
        <v>0</v>
      </c>
      <c r="S539" s="348" t="e">
        <f>R539/K539</f>
        <v>#DIV/0!</v>
      </c>
      <c r="T539" s="349">
        <f>SUM(T23:T538)</f>
        <v>0</v>
      </c>
      <c r="U539" s="350" t="e">
        <f>T539/K539</f>
        <v>#DIV/0!</v>
      </c>
      <c r="V539" s="351">
        <f>SUM(V23:V538)</f>
        <v>0</v>
      </c>
      <c r="W539" s="352" t="e">
        <f>V539/K539</f>
        <v>#DIV/0!</v>
      </c>
      <c r="X539" s="353">
        <f>SUM(X23:X538)</f>
        <v>0</v>
      </c>
      <c r="Y539" s="354" t="e">
        <f>X539/K539</f>
        <v>#DIV/0!</v>
      </c>
      <c r="Z539" s="355">
        <f>SUM(Z23:Z538)</f>
        <v>0</v>
      </c>
      <c r="AA539" s="356" t="e">
        <f t="shared" ref="AA539" si="396">O539+Q539+S539+U539+W539+Y539</f>
        <v>#DIV/0!</v>
      </c>
    </row>
    <row r="540" spans="5:27">
      <c r="L540" s="10"/>
      <c r="M540" s="184"/>
      <c r="N540" s="357" t="s">
        <v>729</v>
      </c>
      <c r="O540" s="358" t="s">
        <v>730</v>
      </c>
      <c r="P540" s="206" t="s">
        <v>729</v>
      </c>
      <c r="Q540" s="359" t="s">
        <v>730</v>
      </c>
      <c r="R540" s="207" t="s">
        <v>729</v>
      </c>
      <c r="S540" s="360" t="s">
        <v>730</v>
      </c>
      <c r="T540" s="361" t="s">
        <v>729</v>
      </c>
      <c r="U540" s="362" t="s">
        <v>730</v>
      </c>
      <c r="V540" s="363" t="s">
        <v>729</v>
      </c>
      <c r="W540" s="364" t="s">
        <v>730</v>
      </c>
      <c r="X540" s="365" t="s">
        <v>729</v>
      </c>
      <c r="Y540" s="367" t="s">
        <v>730</v>
      </c>
      <c r="Z540" s="368" t="s">
        <v>729</v>
      </c>
      <c r="AA540" s="366" t="s">
        <v>730</v>
      </c>
    </row>
    <row r="541" spans="5:27" ht="15.75" thickBot="1">
      <c r="L541" s="10"/>
      <c r="M541" s="184"/>
      <c r="N541" s="426" t="s">
        <v>732</v>
      </c>
      <c r="O541" s="427"/>
      <c r="P541" s="417" t="s">
        <v>733</v>
      </c>
      <c r="Q541" s="417"/>
      <c r="R541" s="410" t="s">
        <v>734</v>
      </c>
      <c r="S541" s="410"/>
      <c r="T541" s="411" t="s">
        <v>735</v>
      </c>
      <c r="U541" s="411"/>
      <c r="V541" s="412" t="s">
        <v>736</v>
      </c>
      <c r="W541" s="412"/>
      <c r="X541" s="413" t="s">
        <v>737</v>
      </c>
      <c r="Y541" s="414"/>
      <c r="Z541" s="432" t="s">
        <v>738</v>
      </c>
      <c r="AA541" s="433"/>
    </row>
    <row r="543" spans="5:27" ht="24" hidden="1" thickBot="1">
      <c r="J543" s="156" t="s">
        <v>114</v>
      </c>
      <c r="K543" s="178">
        <f>K539*22%</f>
        <v>0</v>
      </c>
    </row>
    <row r="544" spans="5:27" ht="24" hidden="1" thickBot="1">
      <c r="J544" s="156" t="s">
        <v>519</v>
      </c>
      <c r="K544" s="178">
        <f>K539*1.22</f>
        <v>0</v>
      </c>
    </row>
    <row r="545" spans="5:13" ht="24" hidden="1" thickBot="1">
      <c r="J545" s="156" t="s">
        <v>113</v>
      </c>
      <c r="K545" s="178">
        <f>M539</f>
        <v>0</v>
      </c>
    </row>
    <row r="546" spans="5:13" ht="24" hidden="1" thickBot="1">
      <c r="E546" s="399" t="s">
        <v>613</v>
      </c>
      <c r="F546" s="400"/>
      <c r="G546" s="205"/>
      <c r="H546" s="205" t="s">
        <v>769</v>
      </c>
    </row>
    <row r="548" spans="5:13">
      <c r="E548" s="97" t="s">
        <v>785</v>
      </c>
    </row>
    <row r="549" spans="5:13" ht="24" hidden="1" thickBot="1">
      <c r="E549" s="324"/>
      <c r="F549" s="325"/>
      <c r="G549" s="325"/>
      <c r="H549" s="325"/>
      <c r="I549" s="325"/>
      <c r="J549" s="325"/>
      <c r="K549" s="326"/>
      <c r="L549" s="327"/>
      <c r="M549" s="328"/>
    </row>
    <row r="550" spans="5:13" ht="24" hidden="1" thickBot="1">
      <c r="E550" s="324"/>
      <c r="F550" s="325"/>
      <c r="G550" s="325"/>
      <c r="H550" s="325"/>
      <c r="I550" s="325"/>
      <c r="J550" s="325"/>
      <c r="K550" s="326"/>
      <c r="L550" s="327"/>
      <c r="M550" s="328"/>
    </row>
    <row r="551" spans="5:13" hidden="1"/>
    <row r="552" spans="5:13" ht="24" hidden="1" thickBot="1">
      <c r="J552" s="200" t="s">
        <v>114</v>
      </c>
      <c r="K552" s="198">
        <f>K528*22%</f>
        <v>0</v>
      </c>
    </row>
    <row r="553" spans="5:13" ht="24" hidden="1" thickBot="1">
      <c r="H553" s="97"/>
      <c r="J553" s="200" t="s">
        <v>519</v>
      </c>
      <c r="K553" s="198">
        <f>K528*1.22</f>
        <v>0</v>
      </c>
    </row>
    <row r="554" spans="5:13" ht="24" hidden="1" thickBot="1">
      <c r="H554" s="97"/>
      <c r="J554" s="200" t="s">
        <v>113</v>
      </c>
      <c r="K554" s="198">
        <f>M528</f>
        <v>0</v>
      </c>
    </row>
    <row r="555" spans="5:13" hidden="1">
      <c r="H555" s="97"/>
    </row>
    <row r="556" spans="5:13" ht="18.75" hidden="1" thickBot="1">
      <c r="K556" s="198">
        <f>K553+K554</f>
        <v>0</v>
      </c>
    </row>
    <row r="557" spans="5:13" hidden="1"/>
  </sheetData>
  <mergeCells count="25">
    <mergeCell ref="X529:Y529"/>
    <mergeCell ref="Z529:AA529"/>
    <mergeCell ref="N16:O16"/>
    <mergeCell ref="N541:O541"/>
    <mergeCell ref="N529:O529"/>
    <mergeCell ref="P529:Q529"/>
    <mergeCell ref="R529:S529"/>
    <mergeCell ref="Z541:AA541"/>
    <mergeCell ref="P16:Q16"/>
    <mergeCell ref="R16:S16"/>
    <mergeCell ref="T16:U16"/>
    <mergeCell ref="V16:W16"/>
    <mergeCell ref="X16:Y16"/>
    <mergeCell ref="Z16:AA16"/>
    <mergeCell ref="E17:F17"/>
    <mergeCell ref="P541:Q541"/>
    <mergeCell ref="T529:U529"/>
    <mergeCell ref="V529:W529"/>
    <mergeCell ref="E546:F546"/>
    <mergeCell ref="R541:S541"/>
    <mergeCell ref="T541:U541"/>
    <mergeCell ref="V541:W541"/>
    <mergeCell ref="X541:Y541"/>
    <mergeCell ref="K13:M13"/>
    <mergeCell ref="K14:M14"/>
  </mergeCells>
  <dataValidations disablePrompts="1" count="1">
    <dataValidation type="list" allowBlank="1" showInputMessage="1" showErrorMessage="1" sqref="H23:H27 K88:K89 K175 H31 H56:H59 H208:H234 K208:K234 H272:H280 K252:K269 H293:H294 H35:H39 H298:H306 K302:K305 K237:K244 H237:H270 H92:H110 K367:K370 H367:H370 H469:H471 K309:K331 H481 K246:K250 H182:H206 H63:H89 H142:H147 H151:H178 K480:K481 K84:K85 H112:H128 H131:H138 H309:H331 H43:H52 K182:K191 K193:K206 K377:K386 K509:K517 H334:H362 K334:K362 K445:K471 K493:K506 H493:H506 K375 H508:H517 K521:K526 H521:H526 H487 H474:H475 K473:K475 H364 K364 K284:K290 H284:H290 K388:K443 H375:H466 H490:H491 K489:K491">
      <formula1>"U, GL, ML, M2, M3, MES"</formula1>
    </dataValidation>
  </dataValidations>
  <printOptions horizontalCentered="1"/>
  <pageMargins left="0.25" right="0.25" top="0.75" bottom="0.75" header="0.3" footer="0.3"/>
  <pageSetup paperSize="8" scale="60" fitToHeight="0" orientation="landscape" r:id="rId1"/>
  <rowBreaks count="11" manualBreakCount="11">
    <brk id="53" min="4" max="39" man="1"/>
    <brk id="98" min="4" max="39" man="1"/>
    <brk id="128" min="4" max="39" man="1"/>
    <brk id="178" min="4" max="39" man="1"/>
    <brk id="235" min="4" max="39" man="1"/>
    <brk id="290" min="4" max="39" man="1"/>
    <brk id="331" min="4" max="39" man="1"/>
    <brk id="373" min="4" max="39" man="1"/>
    <brk id="422" min="4" max="39" man="1"/>
    <brk id="477" min="4" max="39" man="1"/>
    <brk id="522" min="4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III RUBRADO</vt:lpstr>
      <vt:lpstr>ANEXO VII CRONOGRAMA DE OBRA</vt:lpstr>
      <vt:lpstr>'ANEXO III RUBRADO'!Área_de_impresión</vt:lpstr>
      <vt:lpstr>'ANEXO VII CRONOGRAMA DE OBRA'!Área_de_impresión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Marianella Quinteros</dc:creator>
  <cp:lastModifiedBy>Marianella Quinteros</cp:lastModifiedBy>
  <cp:lastPrinted>2024-01-09T17:37:21Z</cp:lastPrinted>
  <dcterms:created xsi:type="dcterms:W3CDTF">2013-03-18T18:41:53Z</dcterms:created>
  <dcterms:modified xsi:type="dcterms:W3CDTF">2024-01-09T17:37:44Z</dcterms:modified>
</cp:coreProperties>
</file>