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18\03 Compra Directa         2018\Cd Nº xxx Cartuchos Papel Proyecto CSIC Perfiles de la investigación artística universitaria\"/>
    </mc:Choice>
  </mc:AlternateContent>
  <bookViews>
    <workbookView xWindow="240" yWindow="390" windowWidth="20520" windowHeight="9795"/>
  </bookViews>
  <sheets>
    <sheet name="Sol. Cot." sheetId="5" r:id="rId1"/>
    <sheet name="td" sheetId="2" state="hidden" r:id="rId2"/>
  </sheets>
  <calcPr calcId="162913"/>
  <pivotCaches>
    <pivotCache cacheId="0" r:id="rId3"/>
  </pivotCaches>
</workbook>
</file>

<file path=xl/calcChain.xml><?xml version="1.0" encoding="utf-8"?>
<calcChain xmlns="http://schemas.openxmlformats.org/spreadsheetml/2006/main">
  <c r="J12" i="2" l="1"/>
  <c r="J4" i="2"/>
  <c r="G1" i="2"/>
  <c r="C7" i="2"/>
  <c r="C5" i="2"/>
  <c r="C8" i="2"/>
  <c r="C9" i="2"/>
  <c r="C11" i="2"/>
  <c r="C14" i="2"/>
  <c r="C10" i="2"/>
  <c r="C6" i="2"/>
  <c r="J15" i="2" l="1"/>
  <c r="C4" i="2"/>
  <c r="C12" i="2"/>
  <c r="C15" i="2" l="1"/>
</calcChain>
</file>

<file path=xl/sharedStrings.xml><?xml version="1.0" encoding="utf-8"?>
<sst xmlns="http://schemas.openxmlformats.org/spreadsheetml/2006/main" count="65" uniqueCount="47">
  <si>
    <t>Curso</t>
  </si>
  <si>
    <t>T Laborde</t>
  </si>
  <si>
    <t>Sem. 2</t>
  </si>
  <si>
    <t>Volúmen</t>
  </si>
  <si>
    <t>Lic. Cerámica</t>
  </si>
  <si>
    <t>T Alonso</t>
  </si>
  <si>
    <t>1er. año</t>
  </si>
  <si>
    <t>Maldonado</t>
  </si>
  <si>
    <t>Mald. 1er año</t>
  </si>
  <si>
    <t xml:space="preserve"> </t>
  </si>
  <si>
    <t>T Bruzzone</t>
  </si>
  <si>
    <t>P Hermosa (cine)</t>
  </si>
  <si>
    <t>Etiquetas de fila</t>
  </si>
  <si>
    <t>Suma de $ TOTAL</t>
  </si>
  <si>
    <t>Total general</t>
  </si>
  <si>
    <t>Item</t>
  </si>
  <si>
    <t xml:space="preserve">Sr. Proveedor: </t>
  </si>
  <si>
    <t>Atentamente</t>
  </si>
  <si>
    <t>Compras</t>
  </si>
  <si>
    <t>Sol 67-68</t>
  </si>
  <si>
    <r>
      <rPr>
        <b/>
        <u/>
        <sz val="16"/>
        <color theme="1"/>
        <rFont val="Arial Narrow"/>
        <family val="2"/>
      </rPr>
      <t xml:space="preserve">Forma de pago: </t>
    </r>
    <r>
      <rPr>
        <sz val="16"/>
        <color theme="1"/>
        <rFont val="Arial Narrow"/>
        <family val="2"/>
      </rPr>
      <t>-  Crédito 30 días SIIF, podrá adjudicarse a los proveedores que estén ACTIVOS en el RUPE</t>
    </r>
  </si>
  <si>
    <t>Artículo</t>
  </si>
  <si>
    <t>Detalle</t>
  </si>
  <si>
    <t>ARTICULO</t>
  </si>
  <si>
    <t>Subir la oferta solamente por páginas estatales</t>
  </si>
  <si>
    <t>Agradecemos enviar respuesta a la mayor brevedad posible.</t>
  </si>
  <si>
    <t>COD SICE</t>
  </si>
  <si>
    <r>
      <t xml:space="preserve">Deberá agregarse cualquier dato útil para una posterior adjudicacion en archivo adjunto y </t>
    </r>
    <r>
      <rPr>
        <b/>
        <sz val="20"/>
        <color theme="1"/>
        <rFont val="Arial Narrow"/>
        <family val="2"/>
      </rPr>
      <t xml:space="preserve">aclarar en cada cotización a que opción correponde. </t>
    </r>
  </si>
  <si>
    <t>Cant. Hasta</t>
  </si>
  <si>
    <r>
      <t xml:space="preserve">Se deberá cotizar los productos con las diferentes opciones/presentaciones posibles - </t>
    </r>
    <r>
      <rPr>
        <b/>
        <sz val="20"/>
        <color theme="1"/>
        <rFont val="Arial Narrow"/>
        <family val="2"/>
      </rPr>
      <t>Cotizar solamante de PESOS URUGUAYOS</t>
    </r>
  </si>
  <si>
    <t xml:space="preserve">Solicitamos cotizacion por los siguientes artículos del Proyecto "“Perfiles de la investigación artística universitaria. Estudios de las significaciones sociales sobre investigación artística emergentes desde las áreas de conocimiento de la Universidad de la República (2008-1017)" </t>
  </si>
  <si>
    <t>Cartuchos</t>
  </si>
  <si>
    <t>Unidades</t>
  </si>
  <si>
    <t>Cyan</t>
  </si>
  <si>
    <t>Magenta</t>
  </si>
  <si>
    <t>Amarillo</t>
  </si>
  <si>
    <t>Negro</t>
  </si>
  <si>
    <t>Hojas</t>
  </si>
  <si>
    <t>Blanco</t>
  </si>
  <si>
    <t xml:space="preserve">para Brother-LC-505C-Cyan-compatible-DCPJ100-
J105 </t>
  </si>
  <si>
    <t>para Brother LC-505M Magenta compatible DCP-J100 J105</t>
  </si>
  <si>
    <t>para Brother LC- 505Y Amarillo compatible con equipos DCP-J100 J105</t>
  </si>
  <si>
    <t>para Brother LC-509B Negro compatible DCPJ100
J105</t>
  </si>
  <si>
    <r>
      <rPr>
        <b/>
        <sz val="16"/>
        <color theme="1"/>
        <rFont val="Arial Narrow"/>
        <family val="2"/>
      </rPr>
      <t>Plazo para entrega de ofertas</t>
    </r>
    <r>
      <rPr>
        <sz val="16"/>
        <color theme="1"/>
        <rFont val="Arial Narrow"/>
        <family val="2"/>
      </rPr>
      <t>:  25/06/18</t>
    </r>
    <r>
      <rPr>
        <b/>
        <sz val="16"/>
        <color theme="1"/>
        <rFont val="Arial Narrow"/>
        <family val="2"/>
      </rPr>
      <t>; hora 12:00</t>
    </r>
  </si>
  <si>
    <t>Montevideo,  18 de junio de 2018</t>
  </si>
  <si>
    <t>Paquete</t>
  </si>
  <si>
    <t>Papel A4 75 gr x 500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</si>
</sst>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_ ;[Red]\-#,##0\ "/>
    <numFmt numFmtId="166" formatCode="#,##0.00&quot;    &quot;;&quot;-&quot;#,##0.00&quot;    &quot;;&quot;-&quot;#&quot;    &quot;;@&quot; &quot;"/>
    <numFmt numFmtId="167" formatCode="#,##0.00&quot; &quot;[$€-C0A];[Red]&quot;-&quot;#,##0.00&quot; &quot;[$€-C0A]"/>
    <numFmt numFmtId="168" formatCode="[$$-380A]#,##0.00;[Red]&quot;(&quot;[$$-380A]#,##0.00&quot;)&quot;"/>
    <numFmt numFmtId="169" formatCode="[$-C0A]General"/>
    <numFmt numFmtId="170" formatCode="_-* #,##0\ _€_-;\-* #,##0\ _€_-;_-* &quot;-&quot;??\ _€_-;_-@_-"/>
    <numFmt numFmtId="171" formatCode="0.000000"/>
  </numFmts>
  <fonts count="25">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font>
    <font>
      <b/>
      <i/>
      <sz val="16"/>
      <color rgb="FF000000"/>
      <name val="Calibri"/>
      <family val="2"/>
    </font>
    <font>
      <u/>
      <sz val="11"/>
      <color rgb="FF0000FF"/>
      <name val="Calibri"/>
      <family val="2"/>
    </font>
    <font>
      <sz val="10"/>
      <color rgb="FF000000"/>
      <name val="Calibri"/>
      <family val="2"/>
    </font>
    <font>
      <b/>
      <i/>
      <u/>
      <sz val="11"/>
      <color rgb="FF000000"/>
      <name val="Calibri"/>
      <family val="2"/>
    </font>
    <font>
      <b/>
      <i/>
      <sz val="16"/>
      <color rgb="FF000000"/>
      <name val="Arial1"/>
    </font>
    <font>
      <u/>
      <sz val="11"/>
      <color theme="10"/>
      <name val="Calibri"/>
      <family val="2"/>
      <scheme val="minor"/>
    </font>
    <font>
      <sz val="11"/>
      <color rgb="FF000000"/>
      <name val="Arial1"/>
    </font>
    <font>
      <sz val="10"/>
      <color rgb="FF000000"/>
      <name val="Arial"/>
      <family val="2"/>
    </font>
    <font>
      <b/>
      <i/>
      <u/>
      <sz val="11"/>
      <color rgb="FF000000"/>
      <name val="Arial1"/>
    </font>
    <font>
      <sz val="11"/>
      <color indexed="8"/>
      <name val="Calibri"/>
      <family val="2"/>
      <charset val="1"/>
    </font>
    <font>
      <sz val="16"/>
      <color theme="1"/>
      <name val="Arial Narrow"/>
      <family val="2"/>
    </font>
    <font>
      <sz val="16"/>
      <color rgb="FFFF0000"/>
      <name val="Arial Narrow"/>
      <family val="2"/>
    </font>
    <font>
      <b/>
      <sz val="16"/>
      <color theme="0"/>
      <name val="Calibri"/>
      <family val="2"/>
      <scheme val="minor"/>
    </font>
    <font>
      <sz val="16"/>
      <color theme="1"/>
      <name val="Calibri"/>
      <family val="2"/>
      <scheme val="minor"/>
    </font>
    <font>
      <sz val="16"/>
      <name val="Arial Narrow"/>
      <family val="2"/>
    </font>
    <font>
      <b/>
      <sz val="16"/>
      <color theme="1"/>
      <name val="Arial Narrow"/>
      <family val="2"/>
    </font>
    <font>
      <sz val="16"/>
      <color indexed="8"/>
      <name val="Arial Narrow"/>
      <family val="2"/>
    </font>
    <font>
      <b/>
      <u/>
      <sz val="16"/>
      <color theme="1"/>
      <name val="Arial Narrow"/>
      <family val="2"/>
    </font>
    <font>
      <b/>
      <sz val="20"/>
      <color theme="1"/>
      <name val="Arial Narrow"/>
      <family val="2"/>
    </font>
    <font>
      <b/>
      <sz val="16"/>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4" tint="0.79998168889431442"/>
        <bgColor theme="4" tint="0.79998168889431442"/>
      </patternFill>
    </fill>
    <fill>
      <patternFill patternType="solid">
        <fgColor theme="0"/>
        <bgColor indexed="64"/>
      </patternFill>
    </fill>
  </fills>
  <borders count="4">
    <border>
      <left/>
      <right/>
      <top/>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30">
    <xf numFmtId="0" fontId="0" fillId="0" borderId="0"/>
    <xf numFmtId="164" fontId="1" fillId="0" borderId="0" applyFont="0" applyFill="0" applyBorder="0" applyAlignment="0" applyProtection="0"/>
    <xf numFmtId="166" fontId="4" fillId="0" borderId="0"/>
    <xf numFmtId="0" fontId="5" fillId="0" borderId="0">
      <alignment horizontal="center"/>
    </xf>
    <xf numFmtId="0" fontId="5" fillId="0" borderId="0">
      <alignment horizontal="center"/>
    </xf>
    <xf numFmtId="0" fontId="5" fillId="0" borderId="0">
      <alignment horizontal="center" textRotation="90"/>
    </xf>
    <xf numFmtId="0" fontId="5" fillId="0" borderId="0">
      <alignment horizontal="center" textRotation="90"/>
    </xf>
    <xf numFmtId="0" fontId="6" fillId="0" borderId="0"/>
    <xf numFmtId="0" fontId="6" fillId="0" borderId="0"/>
    <xf numFmtId="0" fontId="4" fillId="0" borderId="0"/>
    <xf numFmtId="0" fontId="4" fillId="0" borderId="0"/>
    <xf numFmtId="0" fontId="7" fillId="0" borderId="0"/>
    <xf numFmtId="0" fontId="8" fillId="0" borderId="0"/>
    <xf numFmtId="0" fontId="8" fillId="0" borderId="0"/>
    <xf numFmtId="167" fontId="8" fillId="0" borderId="0"/>
    <xf numFmtId="168" fontId="8" fillId="0" borderId="0"/>
    <xf numFmtId="169" fontId="9" fillId="0" borderId="0">
      <alignment horizontal="center"/>
    </xf>
    <xf numFmtId="0" fontId="5" fillId="0" borderId="0">
      <alignment horizontal="center"/>
    </xf>
    <xf numFmtId="169" fontId="9" fillId="0" borderId="0">
      <alignment horizontal="center" textRotation="90"/>
    </xf>
    <xf numFmtId="0" fontId="5" fillId="0" borderId="0">
      <alignment horizontal="center" textRotation="90"/>
    </xf>
    <xf numFmtId="0" fontId="10" fillId="0" borderId="0" applyNumberFormat="0" applyFill="0" applyBorder="0" applyAlignment="0" applyProtection="0"/>
    <xf numFmtId="169" fontId="11" fillId="0" borderId="0"/>
    <xf numFmtId="0" fontId="4" fillId="0" borderId="0"/>
    <xf numFmtId="0" fontId="12" fillId="0" borderId="0"/>
    <xf numFmtId="169" fontId="13" fillId="0" borderId="0"/>
    <xf numFmtId="0" fontId="8" fillId="0" borderId="0"/>
    <xf numFmtId="167" fontId="13" fillId="0" borderId="0"/>
    <xf numFmtId="168" fontId="8" fillId="0" borderId="0"/>
    <xf numFmtId="167" fontId="8" fillId="0" borderId="0"/>
    <xf numFmtId="0" fontId="14" fillId="0" borderId="0"/>
  </cellStyleXfs>
  <cellXfs count="37">
    <xf numFmtId="0" fontId="0" fillId="0" borderId="0" xfId="0"/>
    <xf numFmtId="170" fontId="0" fillId="0" borderId="0" xfId="1" applyNumberFormat="1" applyFont="1"/>
    <xf numFmtId="171" fontId="0" fillId="0" borderId="0" xfId="0" applyNumberFormat="1"/>
    <xf numFmtId="0" fontId="0" fillId="0" borderId="0" xfId="0" applyAlignment="1">
      <alignment horizontal="left"/>
    </xf>
    <xf numFmtId="164" fontId="0" fillId="0" borderId="0" xfId="0" applyNumberFormat="1"/>
    <xf numFmtId="170" fontId="2" fillId="3" borderId="1" xfId="0" applyNumberFormat="1" applyFont="1" applyFill="1" applyBorder="1"/>
    <xf numFmtId="0" fontId="2" fillId="0" borderId="2" xfId="0" applyFont="1" applyBorder="1" applyAlignment="1">
      <alignment horizontal="left"/>
    </xf>
    <xf numFmtId="0" fontId="0" fillId="0" borderId="0" xfId="0" applyAlignment="1">
      <alignment horizontal="left" indent="1"/>
    </xf>
    <xf numFmtId="0" fontId="2" fillId="3" borderId="1" xfId="0" applyFont="1" applyFill="1" applyBorder="1" applyAlignment="1">
      <alignment horizontal="left"/>
    </xf>
    <xf numFmtId="0" fontId="0" fillId="0" borderId="0" xfId="0" pivotButton="1"/>
    <xf numFmtId="0" fontId="2" fillId="0" borderId="0" xfId="0" applyFont="1"/>
    <xf numFmtId="0" fontId="15" fillId="0" borderId="0" xfId="0" applyFont="1"/>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justify" vertical="center"/>
    </xf>
    <xf numFmtId="0" fontId="16" fillId="0" borderId="0" xfId="0" applyFont="1"/>
    <xf numFmtId="0" fontId="15" fillId="0" borderId="0" xfId="0" applyFont="1" applyAlignment="1">
      <alignment horizontal="left" vertical="center"/>
    </xf>
    <xf numFmtId="0" fontId="15" fillId="0" borderId="0" xfId="0" applyFont="1" applyBorder="1"/>
    <xf numFmtId="0" fontId="15" fillId="0" borderId="0" xfId="0" applyFont="1" applyBorder="1" applyAlignment="1">
      <alignment horizontal="center"/>
    </xf>
    <xf numFmtId="0" fontId="15" fillId="0" borderId="0" xfId="0" applyFont="1" applyFill="1" applyBorder="1" applyAlignment="1">
      <alignment horizontal="justify" vertical="center"/>
    </xf>
    <xf numFmtId="0" fontId="17" fillId="2" borderId="0" xfId="0" applyFont="1" applyFill="1" applyBorder="1" applyAlignment="1">
      <alignment horizontal="center" vertical="top"/>
    </xf>
    <xf numFmtId="0" fontId="3" fillId="0" borderId="0" xfId="0" applyFont="1" applyFill="1" applyBorder="1" applyAlignment="1">
      <alignment horizontal="center" vertical="center"/>
    </xf>
    <xf numFmtId="0" fontId="18" fillId="0" borderId="0" xfId="0" applyFont="1" applyBorder="1"/>
    <xf numFmtId="169" fontId="19" fillId="0" borderId="0" xfId="2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justify" vertical="center"/>
    </xf>
    <xf numFmtId="0" fontId="19" fillId="0" borderId="0" xfId="0" applyFont="1" applyAlignment="1">
      <alignment horizontal="right" vertical="center"/>
    </xf>
    <xf numFmtId="0" fontId="15" fillId="0" borderId="0" xfId="0" applyFont="1" applyFill="1" applyAlignment="1">
      <alignment horizontal="justify" vertical="center"/>
    </xf>
    <xf numFmtId="0" fontId="17" fillId="2" borderId="0" xfId="0" applyFont="1" applyFill="1" applyBorder="1" applyAlignment="1">
      <alignment horizontal="center" vertical="top"/>
    </xf>
    <xf numFmtId="0" fontId="17" fillId="2" borderId="0" xfId="0" applyFont="1" applyFill="1" applyBorder="1" applyAlignment="1">
      <alignment horizontal="center" vertical="top"/>
    </xf>
    <xf numFmtId="0" fontId="23" fillId="0" borderId="0" xfId="0" applyFont="1" applyAlignment="1">
      <alignment horizontal="left" vertical="center"/>
    </xf>
    <xf numFmtId="0" fontId="24" fillId="4" borderId="3" xfId="0" applyFont="1" applyFill="1" applyBorder="1" applyAlignment="1">
      <alignment horizontal="center" vertical="top"/>
    </xf>
    <xf numFmtId="0" fontId="24" fillId="4" borderId="3" xfId="0" applyFont="1" applyFill="1" applyBorder="1" applyAlignment="1">
      <alignment horizontal="center" vertical="top" wrapText="1"/>
    </xf>
    <xf numFmtId="0" fontId="17" fillId="2" borderId="0" xfId="0" applyFont="1" applyFill="1" applyBorder="1" applyAlignment="1">
      <alignment horizontal="center" vertical="top"/>
    </xf>
    <xf numFmtId="0" fontId="15" fillId="0" borderId="0" xfId="0" applyFont="1" applyAlignment="1">
      <alignment horizontal="left" vertical="center" wrapText="1"/>
    </xf>
  </cellXfs>
  <cellStyles count="30">
    <cellStyle name="Excel Built-in Comma" xfId="2"/>
    <cellStyle name="Excel Built-in Heading 1" xfId="3"/>
    <cellStyle name="Excel Built-in Heading 2" xfId="4"/>
    <cellStyle name="Excel Built-in Heading1 1" xfId="5"/>
    <cellStyle name="Excel Built-in Heading1 2" xfId="6"/>
    <cellStyle name="Excel Built-in Hipervínculo 2" xfId="7"/>
    <cellStyle name="Excel Built-in Hyperlink" xfId="8"/>
    <cellStyle name="Excel Built-in Normal" xfId="29"/>
    <cellStyle name="Excel Built-in Normal 2" xfId="9"/>
    <cellStyle name="Excel Built-in Normal 3" xfId="10"/>
    <cellStyle name="Excel Built-in Normal 5" xfId="11"/>
    <cellStyle name="Excel Built-in Result 1" xfId="12"/>
    <cellStyle name="Excel Built-in Result 2" xfId="13"/>
    <cellStyle name="Excel Built-in Result2 1" xfId="14"/>
    <cellStyle name="Excel Built-in Result2 2" xfId="15"/>
    <cellStyle name="Heading" xfId="16"/>
    <cellStyle name="Heading 2" xfId="17"/>
    <cellStyle name="Heading1" xfId="18"/>
    <cellStyle name="Heading1 2" xfId="19"/>
    <cellStyle name="Hipervínculo 2" xfId="20"/>
    <cellStyle name="Millares" xfId="1" builtinId="3"/>
    <cellStyle name="Normal" xfId="0" builtinId="0"/>
    <cellStyle name="Normal 2" xfId="21"/>
    <cellStyle name="Normal 3" xfId="22"/>
    <cellStyle name="Normal 5" xfId="23"/>
    <cellStyle name="Result" xfId="24"/>
    <cellStyle name="Result 2" xfId="25"/>
    <cellStyle name="Result2" xfId="26"/>
    <cellStyle name="Result2 2" xfId="27"/>
    <cellStyle name="Result2 3" xfId="28"/>
  </cellStyles>
  <dxfs count="1">
    <dxf>
      <numFmt numFmtId="164" formatCode="_-* #,##0.00\ _€_-;\-* #,##0.00\ _€_-;_-* &quot;-&quot;??\ _€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45878</xdr:colOff>
      <xdr:row>1</xdr:row>
      <xdr:rowOff>47625</xdr:rowOff>
    </xdr:from>
    <xdr:to>
      <xdr:col>2</xdr:col>
      <xdr:colOff>635000</xdr:colOff>
      <xdr:row>6</xdr:row>
      <xdr:rowOff>198948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128" y="301625"/>
          <a:ext cx="1382872" cy="142132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4281322</xdr:colOff>
      <xdr:row>1</xdr:row>
      <xdr:rowOff>28726</xdr:rowOff>
    </xdr:from>
    <xdr:to>
      <xdr:col>8</xdr:col>
      <xdr:colOff>1193629</xdr:colOff>
      <xdr:row>6</xdr:row>
      <xdr:rowOff>104321</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1697" y="282726"/>
          <a:ext cx="1897057" cy="134559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14</xdr:col>
      <xdr:colOff>0</xdr:colOff>
      <xdr:row>17</xdr:row>
      <xdr:rowOff>0</xdr:rowOff>
    </xdr:from>
    <xdr:to>
      <xdr:col>14</xdr:col>
      <xdr:colOff>304800</xdr:colOff>
      <xdr:row>18</xdr:row>
      <xdr:rowOff>34925</xdr:rowOff>
    </xdr:to>
    <xdr:sp macro="" textlink="">
      <xdr:nvSpPr>
        <xdr:cNvPr id="1026" name="AutoShape 2" descr="Pizarra combinada Bi-Office con marco de aluminio 100 x 150 cm"/>
        <xdr:cNvSpPr>
          <a:spLocks noChangeAspect="1" noChangeArrowheads="1"/>
        </xdr:cNvSpPr>
      </xdr:nvSpPr>
      <xdr:spPr bwMode="auto">
        <a:xfrm>
          <a:off x="17878425" y="44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2018/03%20Compra%20Directa%20%20%20%20%20%20%20%20%202018/Cd%20N&#186;%20xxx%20%20%20Proyecto%20CSIC%20Perfiles%20de%20la%20investigaci&#243;n%20art&#237;stica%20universitaria/03%20Armarios%20(Danza%20y%20Musso)%20%20%20%20%20%20%20%20%20%20%20%20So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pras" refreshedDate="42804.714168055558" createdVersion="4" refreshedVersion="4" minRefreshableVersion="3" recordCount="29">
  <cacheSource type="worksheet">
    <worksheetSource ref="A2:L3" sheet="1" r:id="rId2"/>
  </cacheSource>
  <cacheFields count="12">
    <cacheField name="ESTADO" numFmtId="0">
      <sharedItems/>
    </cacheField>
    <cacheField name="SOL" numFmtId="0">
      <sharedItems containsSemiMixedTypes="0" containsString="0" containsNumber="1" containsInteger="1" minValue="67" maxValue="68"/>
    </cacheField>
    <cacheField name="OC" numFmtId="0">
      <sharedItems containsSemiMixedTypes="0" containsString="0" containsNumber="1" containsInteger="1" minValue="0" maxValue="0"/>
    </cacheField>
    <cacheField name="01 FAMILIA" numFmtId="0">
      <sharedItems/>
    </cacheField>
    <cacheField name="01 DESTINO" numFmtId="0">
      <sharedItems count="2">
        <s v="Curso"/>
        <s v="Maldonado"/>
      </sharedItems>
    </cacheField>
    <cacheField name="02 SUB-DESTINO" numFmtId="0">
      <sharedItems count="9">
        <s v="T Laborde"/>
        <s v="Sem. 2"/>
        <s v="Volúmen"/>
        <s v="Lic. Cerámica"/>
        <s v="T Alonso"/>
        <s v="1er. año"/>
        <s v="Mald. 1er año"/>
        <s v="T Bruzzone"/>
        <s v="P Hermosa (cine)"/>
      </sharedItems>
    </cacheField>
    <cacheField name="CANT." numFmtId="0">
      <sharedItems containsSemiMixedTypes="0" containsString="0" containsNumber="1" containsInteger="1" minValue="2" maxValue="20"/>
    </cacheField>
    <cacheField name="01 Unidades" numFmtId="0">
      <sharedItems/>
    </cacheField>
    <cacheField name="01 ARTICULO" numFmtId="0">
      <sharedItems/>
    </cacheField>
    <cacheField name="CARACTERISTICAS" numFmtId="0">
      <sharedItems/>
    </cacheField>
    <cacheField name="$ UNIT." numFmtId="165">
      <sharedItems containsSemiMixedTypes="0" containsString="0" containsNumber="1" minValue="25.299999999999997" maxValue="184"/>
    </cacheField>
    <cacheField name="$ TOTAL" numFmtId="165">
      <sharedItems containsSemiMixedTypes="0" containsString="0" containsNumber="1" minValue="158.69999999999999" maxValue="36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s v="en proc"/>
    <n v="67"/>
    <n v="0"/>
    <s v="Pincel "/>
    <x v="0"/>
    <x v="0"/>
    <n v="4"/>
    <s v="Unidad"/>
    <s v="Pincel"/>
    <s v="1 &quot;   ¿otra caracterísitca, material, chato, redondo, etc?"/>
    <n v="150"/>
    <n v="600"/>
  </r>
  <r>
    <s v="en proc"/>
    <n v="67"/>
    <n v="0"/>
    <s v="Pincel "/>
    <x v="0"/>
    <x v="0"/>
    <n v="4"/>
    <s v="Unidad"/>
    <s v="Pincel"/>
    <s v="1 1/2&quot;    ¿otra caracterísitca, material, chato, redondo, etc?"/>
    <n v="150"/>
    <n v="600"/>
  </r>
  <r>
    <s v="en proc"/>
    <n v="67"/>
    <n v="0"/>
    <s v="Pincel "/>
    <x v="0"/>
    <x v="0"/>
    <n v="4"/>
    <s v="Unidad"/>
    <s v="Pincel"/>
    <s v="1/2 &quot;    ¿otra caracterísitca, material, chato, redondo, etc?"/>
    <n v="150"/>
    <n v="600"/>
  </r>
  <r>
    <s v="en proc"/>
    <n v="67"/>
    <n v="0"/>
    <s v="Pincel "/>
    <x v="0"/>
    <x v="1"/>
    <n v="6"/>
    <s v="Unidad"/>
    <s v="Pincel"/>
    <s v="2 1/2&quot;    / p/pintura al agua  / p/pared"/>
    <n v="150"/>
    <n v="900"/>
  </r>
  <r>
    <s v="en proc"/>
    <n v="67"/>
    <n v="0"/>
    <s v="Pincel "/>
    <x v="0"/>
    <x v="0"/>
    <n v="4"/>
    <s v="Unidad"/>
    <s v="Pincel"/>
    <s v="2&quot;   ¿otra caracterísitca, material, chato, redondo, etc?"/>
    <n v="150"/>
    <n v="600"/>
  </r>
  <r>
    <s v="en proc"/>
    <n v="67"/>
    <n v="0"/>
    <s v="Pincel "/>
    <x v="0"/>
    <x v="2"/>
    <n v="12"/>
    <s v="Unidad"/>
    <s v="Pincel  "/>
    <s v="1 1/2&quot;    tipo roma pro"/>
    <n v="150"/>
    <n v="1800"/>
  </r>
  <r>
    <s v="en proc"/>
    <n v="67"/>
    <n v="0"/>
    <s v="Pincel "/>
    <x v="0"/>
    <x v="2"/>
    <n v="12"/>
    <s v="Unidad"/>
    <s v="Pincel  "/>
    <s v="1&quot;          tipo  roma pro"/>
    <n v="150"/>
    <n v="1800"/>
  </r>
  <r>
    <s v="en proc"/>
    <n v="67"/>
    <n v="0"/>
    <s v="Pincel "/>
    <x v="0"/>
    <x v="2"/>
    <n v="12"/>
    <s v="Unidad"/>
    <s v="Pincel  "/>
    <s v="1/2&quot;      tipo roma pro"/>
    <n v="150"/>
    <n v="1800"/>
  </r>
  <r>
    <s v="en proc"/>
    <n v="67"/>
    <n v="0"/>
    <s v="Pincel "/>
    <x v="0"/>
    <x v="2"/>
    <n v="12"/>
    <s v="Unidad"/>
    <s v="Pincel  "/>
    <s v="2&quot;           tipo roma pro"/>
    <n v="150"/>
    <n v="1800"/>
  </r>
  <r>
    <s v="en proc"/>
    <n v="67"/>
    <n v="0"/>
    <s v="Pincel "/>
    <x v="0"/>
    <x v="3"/>
    <n v="20"/>
    <s v="Unidad"/>
    <s v="Pincel  chato"/>
    <s v="Nº 04"/>
    <n v="25.299999999999997"/>
    <n v="505.99999999999994"/>
  </r>
  <r>
    <s v="en proc"/>
    <n v="67"/>
    <n v="0"/>
    <s v="Pincel "/>
    <x v="0"/>
    <x v="3"/>
    <n v="20"/>
    <s v="Unidad"/>
    <s v="Pincel  chato"/>
    <s v="Nº 08"/>
    <n v="31.049999999999997"/>
    <n v="621"/>
  </r>
  <r>
    <s v="en proc"/>
    <n v="67"/>
    <n v="0"/>
    <s v="Pincel "/>
    <x v="0"/>
    <x v="3"/>
    <n v="20"/>
    <s v="Unidad"/>
    <s v="Pincel  chato"/>
    <s v="Nº 12"/>
    <n v="40.25"/>
    <n v="805"/>
  </r>
  <r>
    <s v="en proc"/>
    <n v="67"/>
    <n v="0"/>
    <s v="Pincel "/>
    <x v="0"/>
    <x v="4"/>
    <n v="10"/>
    <s v="gramo"/>
    <s v="Pincel  p/oleo"/>
    <s v="Nº 12"/>
    <n v="150"/>
    <n v="1500"/>
  </r>
  <r>
    <s v="en proc"/>
    <n v="67"/>
    <n v="0"/>
    <s v="Pincel "/>
    <x v="0"/>
    <x v="4"/>
    <n v="10"/>
    <s v="Unidad"/>
    <s v="Pincel  p/oleo"/>
    <s v="Nº 18"/>
    <n v="150"/>
    <n v="1500"/>
  </r>
  <r>
    <s v="en proc"/>
    <n v="67"/>
    <n v="0"/>
    <s v="Pincel "/>
    <x v="0"/>
    <x v="4"/>
    <n v="10"/>
    <s v="Unidad"/>
    <s v="Pincel  p/oleo"/>
    <s v="Nº 24"/>
    <n v="150"/>
    <n v="1500"/>
  </r>
  <r>
    <s v="en proc"/>
    <n v="67"/>
    <n v="0"/>
    <s v="Pincel "/>
    <x v="0"/>
    <x v="3"/>
    <n v="20"/>
    <s v="Unidad"/>
    <s v="Pincel  redondo"/>
    <s v="Nº 04"/>
    <n v="26.45"/>
    <n v="529"/>
  </r>
  <r>
    <s v="en proc"/>
    <n v="67"/>
    <n v="0"/>
    <s v="Pincel "/>
    <x v="0"/>
    <x v="3"/>
    <n v="20"/>
    <s v="Unidad"/>
    <s v="Pincel  redondo"/>
    <s v="Nº 08"/>
    <n v="36.799999999999997"/>
    <n v="736"/>
  </r>
  <r>
    <s v="en proc"/>
    <n v="67"/>
    <n v="0"/>
    <s v="Pincel "/>
    <x v="0"/>
    <x v="3"/>
    <n v="20"/>
    <s v="Unidad"/>
    <s v="Pincel  redondo"/>
    <s v="Nº 12"/>
    <n v="64.399999999999991"/>
    <n v="1287.9999999999998"/>
  </r>
  <r>
    <s v="en proc"/>
    <n v="67"/>
    <n v="0"/>
    <s v="Pincel "/>
    <x v="0"/>
    <x v="5"/>
    <n v="20"/>
    <s v="Unidad "/>
    <s v="Pincel acuarela "/>
    <s v="Nº 02"/>
    <n v="79.349999999999994"/>
    <n v="1587"/>
  </r>
  <r>
    <s v="en proc"/>
    <n v="68"/>
    <n v="0"/>
    <s v="Pincel "/>
    <x v="1"/>
    <x v="6"/>
    <n v="2"/>
    <s v="Unidad "/>
    <s v="Pincel acuarela "/>
    <s v="Nº 02"/>
    <n v="79.349999999999994"/>
    <n v="158.69999999999999"/>
  </r>
  <r>
    <s v="en proc"/>
    <n v="67"/>
    <n v="0"/>
    <s v="Pincel "/>
    <x v="0"/>
    <x v="5"/>
    <n v="20"/>
    <s v="Unidad "/>
    <s v="Pincel acuarela "/>
    <s v="Nº 06"/>
    <n v="167.89999999999998"/>
    <n v="3357.9999999999995"/>
  </r>
  <r>
    <s v="en proc"/>
    <n v="68"/>
    <n v="0"/>
    <s v="Pincel "/>
    <x v="1"/>
    <x v="6"/>
    <n v="2"/>
    <s v="Unidad "/>
    <s v="Pincel acuarela "/>
    <s v="Nº 06"/>
    <n v="167.89999999999998"/>
    <n v="335.79999999999995"/>
  </r>
  <r>
    <s v="en proc"/>
    <n v="67"/>
    <n v="0"/>
    <s v="Pincel "/>
    <x v="0"/>
    <x v="5"/>
    <n v="20"/>
    <s v="Unidad "/>
    <s v="Pincel acuarela "/>
    <s v="Nº 08"/>
    <n v="184"/>
    <n v="3680"/>
  </r>
  <r>
    <s v="en proc"/>
    <n v="68"/>
    <n v="0"/>
    <s v="Pincel "/>
    <x v="1"/>
    <x v="6"/>
    <n v="2"/>
    <s v="Unidad "/>
    <s v="Pincel acuarela "/>
    <s v="Nº 08"/>
    <n v="184"/>
    <n v="368"/>
  </r>
  <r>
    <s v="en proc"/>
    <n v="67"/>
    <n v="0"/>
    <s v="Pincel "/>
    <x v="0"/>
    <x v="7"/>
    <n v="4"/>
    <s v="Unidad"/>
    <s v="Pincel chato"/>
    <s v="Cabo largo/ Nº2  (artístico)"/>
    <n v="58.25"/>
    <n v="233"/>
  </r>
  <r>
    <s v="en proc"/>
    <n v="67"/>
    <n v="0"/>
    <s v="Pincel "/>
    <x v="0"/>
    <x v="7"/>
    <n v="4"/>
    <s v="Unidad"/>
    <s v="Pincel chato"/>
    <s v="Cabo largo/ Nº6  (artístico)"/>
    <n v="58.25"/>
    <n v="233"/>
  </r>
  <r>
    <s v="en proc"/>
    <n v="67"/>
    <n v="0"/>
    <s v="Pincel "/>
    <x v="0"/>
    <x v="7"/>
    <n v="4"/>
    <s v="Unidad"/>
    <s v="Pincel chato"/>
    <s v="Cabo largo/ Nº8  (artístico)"/>
    <n v="58.25"/>
    <n v="233"/>
  </r>
  <r>
    <s v="en proc"/>
    <n v="68"/>
    <n v="0"/>
    <s v="Pincel "/>
    <x v="1"/>
    <x v="8"/>
    <n v="10"/>
    <s v="Unidad"/>
    <s v="Pincel de pelo de marta"/>
    <s v="tamaño?   Otra característica?"/>
    <n v="150"/>
    <n v="1500"/>
  </r>
  <r>
    <s v="en proc"/>
    <n v="67"/>
    <n v="0"/>
    <s v="Pincel "/>
    <x v="0"/>
    <x v="4"/>
    <n v="5"/>
    <s v="Unidad"/>
    <s v="Pinceletas"/>
    <s v="15 cm de ancho"/>
    <n v="150"/>
    <n v="7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15" firstHeaderRow="1" firstDataRow="1" firstDataCol="1"/>
  <pivotFields count="12">
    <pivotField showAll="0"/>
    <pivotField showAll="0"/>
    <pivotField showAll="0"/>
    <pivotField showAll="0"/>
    <pivotField axis="axisRow" showAll="0">
      <items count="3">
        <item x="0"/>
        <item x="1"/>
        <item t="default"/>
      </items>
    </pivotField>
    <pivotField axis="axisRow" showAll="0">
      <items count="10">
        <item x="5"/>
        <item x="3"/>
        <item x="6"/>
        <item x="8"/>
        <item x="1"/>
        <item x="4"/>
        <item x="7"/>
        <item x="0"/>
        <item x="2"/>
        <item t="default"/>
      </items>
    </pivotField>
    <pivotField showAll="0"/>
    <pivotField showAll="0"/>
    <pivotField showAll="0"/>
    <pivotField showAll="0"/>
    <pivotField numFmtId="165" showAll="0"/>
    <pivotField dataField="1" numFmtId="165" showAll="0"/>
  </pivotFields>
  <rowFields count="2">
    <field x="4"/>
    <field x="5"/>
  </rowFields>
  <rowItems count="12">
    <i>
      <x/>
    </i>
    <i r="1">
      <x/>
    </i>
    <i r="1">
      <x v="1"/>
    </i>
    <i r="1">
      <x v="4"/>
    </i>
    <i r="1">
      <x v="5"/>
    </i>
    <i r="1">
      <x v="6"/>
    </i>
    <i r="1">
      <x v="7"/>
    </i>
    <i r="1">
      <x v="8"/>
    </i>
    <i>
      <x v="1"/>
    </i>
    <i r="1">
      <x v="2"/>
    </i>
    <i r="1">
      <x v="3"/>
    </i>
    <i t="grand">
      <x/>
    </i>
  </rowItems>
  <colItems count="1">
    <i/>
  </colItems>
  <dataFields count="1">
    <dataField name="Suma de $ TOTAL" fld="11" baseField="0" baseItem="0" numFmtId="16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4"/>
  <sheetViews>
    <sheetView showGridLines="0" tabSelected="1" zoomScale="60" zoomScaleNormal="60" workbookViewId="0">
      <selection activeCell="D6" sqref="D6"/>
    </sheetView>
  </sheetViews>
  <sheetFormatPr baseColWidth="10" defaultColWidth="9.140625" defaultRowHeight="20.25"/>
  <cols>
    <col min="1" max="1" width="9.140625" style="11"/>
    <col min="2" max="4" width="12" style="11" customWidth="1"/>
    <col min="5" max="5" width="8.7109375" style="11" customWidth="1"/>
    <col min="6" max="6" width="13.5703125" style="11" customWidth="1"/>
    <col min="7" max="7" width="40" style="11" customWidth="1"/>
    <col min="8" max="8" width="74.85546875" style="11" customWidth="1"/>
    <col min="9" max="9" width="18" style="11" customWidth="1"/>
    <col min="10" max="10" width="7.85546875" style="11" customWidth="1"/>
    <col min="11" max="11" width="17.140625" style="11" customWidth="1"/>
    <col min="12" max="12" width="18.7109375" style="11" customWidth="1"/>
    <col min="13" max="13" width="21" style="11" customWidth="1"/>
    <col min="14" max="14" width="3.140625" style="11" customWidth="1"/>
    <col min="15" max="15" width="55.85546875" style="11" customWidth="1"/>
    <col min="16" max="16" width="80.85546875" style="11" bestFit="1" customWidth="1"/>
    <col min="17" max="16384" width="9.140625" style="11"/>
  </cols>
  <sheetData>
    <row r="2" spans="2:13">
      <c r="E2" s="12"/>
      <c r="F2" s="12"/>
    </row>
    <row r="3" spans="2:13">
      <c r="B3" s="13"/>
      <c r="C3" s="13"/>
      <c r="D3" s="13"/>
      <c r="E3" s="13"/>
      <c r="F3" s="13"/>
      <c r="G3" s="14"/>
      <c r="H3" s="14"/>
      <c r="I3" s="14"/>
    </row>
    <row r="4" spans="2:13">
      <c r="B4" s="13"/>
      <c r="C4" s="13"/>
      <c r="D4" s="13"/>
      <c r="E4" s="13"/>
      <c r="F4" s="13"/>
      <c r="G4" s="14"/>
      <c r="H4" s="14"/>
      <c r="I4" s="14"/>
    </row>
    <row r="5" spans="2:13">
      <c r="B5" s="13"/>
      <c r="C5" s="13"/>
      <c r="D5" s="13"/>
      <c r="E5" s="13"/>
      <c r="F5" s="13"/>
      <c r="G5" s="14"/>
      <c r="H5" s="14"/>
      <c r="I5" s="14"/>
    </row>
    <row r="6" spans="2:13">
      <c r="B6" s="13"/>
      <c r="C6" s="13"/>
      <c r="D6" s="13"/>
      <c r="E6" s="13"/>
      <c r="F6" s="13"/>
      <c r="G6" s="14"/>
      <c r="H6" s="14"/>
      <c r="I6" s="14"/>
      <c r="L6" s="15" t="s">
        <v>9</v>
      </c>
    </row>
    <row r="7" spans="2:13">
      <c r="B7" s="13"/>
      <c r="C7" s="13"/>
      <c r="D7" s="13"/>
      <c r="E7" s="13"/>
      <c r="F7" s="13"/>
      <c r="G7" s="14"/>
      <c r="H7" s="14"/>
      <c r="I7" s="14"/>
    </row>
    <row r="8" spans="2:13">
      <c r="B8" s="16" t="s">
        <v>16</v>
      </c>
      <c r="C8" s="16"/>
      <c r="D8" s="16"/>
      <c r="E8" s="13"/>
      <c r="F8" s="13"/>
      <c r="G8" s="14"/>
      <c r="H8" s="14"/>
      <c r="I8" s="28" t="s">
        <v>44</v>
      </c>
      <c r="J8" s="28"/>
    </row>
    <row r="9" spans="2:13" ht="81" customHeight="1">
      <c r="B9" s="36" t="s">
        <v>30</v>
      </c>
      <c r="C9" s="36"/>
      <c r="D9" s="36"/>
      <c r="E9" s="36"/>
      <c r="F9" s="36"/>
      <c r="G9" s="36"/>
      <c r="H9" s="36"/>
      <c r="I9" s="36"/>
    </row>
    <row r="10" spans="2:13">
      <c r="B10" s="17"/>
      <c r="C10" s="17"/>
      <c r="D10" s="17"/>
      <c r="E10" s="18"/>
      <c r="F10" s="18"/>
      <c r="G10" s="17"/>
      <c r="H10" s="17"/>
      <c r="I10" s="17"/>
      <c r="J10" s="19"/>
      <c r="K10" s="19"/>
      <c r="L10" s="19"/>
      <c r="M10" s="19"/>
    </row>
    <row r="11" spans="2:13" ht="21">
      <c r="B11" s="17"/>
      <c r="C11" s="17"/>
      <c r="D11" s="17"/>
      <c r="E11" s="18"/>
      <c r="F11" s="18"/>
      <c r="G11" s="35" t="s">
        <v>23</v>
      </c>
      <c r="H11" s="35"/>
      <c r="I11" s="35"/>
      <c r="J11" s="19"/>
      <c r="K11" s="19"/>
    </row>
    <row r="12" spans="2:13" s="21" customFormat="1" ht="31.5" customHeight="1">
      <c r="B12" s="20" t="s">
        <v>15</v>
      </c>
      <c r="C12" s="31"/>
      <c r="D12" s="30" t="s">
        <v>26</v>
      </c>
      <c r="E12" s="35" t="s">
        <v>28</v>
      </c>
      <c r="F12" s="35"/>
      <c r="G12" s="20" t="s">
        <v>21</v>
      </c>
      <c r="H12" s="20" t="s">
        <v>22</v>
      </c>
      <c r="I12" s="20"/>
    </row>
    <row r="13" spans="2:13" s="21" customFormat="1" ht="42">
      <c r="B13" s="33">
        <v>1</v>
      </c>
      <c r="C13" s="33"/>
      <c r="D13" s="33">
        <v>1879</v>
      </c>
      <c r="E13" s="33">
        <v>2</v>
      </c>
      <c r="F13" s="33" t="s">
        <v>32</v>
      </c>
      <c r="G13" s="33" t="s">
        <v>31</v>
      </c>
      <c r="H13" s="34" t="s">
        <v>39</v>
      </c>
      <c r="I13" s="33" t="s">
        <v>33</v>
      </c>
    </row>
    <row r="14" spans="2:13" s="21" customFormat="1" ht="42">
      <c r="B14" s="33">
        <v>2</v>
      </c>
      <c r="C14" s="33"/>
      <c r="D14" s="33">
        <v>1879</v>
      </c>
      <c r="E14" s="33">
        <v>2</v>
      </c>
      <c r="F14" s="33" t="s">
        <v>32</v>
      </c>
      <c r="G14" s="33" t="s">
        <v>31</v>
      </c>
      <c r="H14" s="34" t="s">
        <v>40</v>
      </c>
      <c r="I14" s="33" t="s">
        <v>34</v>
      </c>
    </row>
    <row r="15" spans="2:13" s="21" customFormat="1" ht="42">
      <c r="B15" s="33">
        <v>3</v>
      </c>
      <c r="C15" s="33"/>
      <c r="D15" s="33">
        <v>1879</v>
      </c>
      <c r="E15" s="33">
        <v>2</v>
      </c>
      <c r="F15" s="33" t="s">
        <v>32</v>
      </c>
      <c r="G15" s="33" t="s">
        <v>31</v>
      </c>
      <c r="H15" s="34" t="s">
        <v>41</v>
      </c>
      <c r="I15" s="33" t="s">
        <v>35</v>
      </c>
    </row>
    <row r="16" spans="2:13" s="21" customFormat="1" ht="42">
      <c r="B16" s="33">
        <v>4</v>
      </c>
      <c r="C16" s="33"/>
      <c r="D16" s="33">
        <v>1879</v>
      </c>
      <c r="E16" s="33">
        <v>2</v>
      </c>
      <c r="F16" s="33" t="s">
        <v>32</v>
      </c>
      <c r="G16" s="33" t="s">
        <v>31</v>
      </c>
      <c r="H16" s="34" t="s">
        <v>42</v>
      </c>
      <c r="I16" s="33" t="s">
        <v>36</v>
      </c>
    </row>
    <row r="17" spans="2:16" s="21" customFormat="1" ht="21">
      <c r="B17" s="33">
        <v>5</v>
      </c>
      <c r="C17" s="33"/>
      <c r="D17" s="34">
        <v>33672</v>
      </c>
      <c r="E17" s="33">
        <v>2</v>
      </c>
      <c r="F17" s="33" t="s">
        <v>45</v>
      </c>
      <c r="G17" s="33" t="s">
        <v>37</v>
      </c>
      <c r="H17" s="34" t="s">
        <v>46</v>
      </c>
      <c r="I17" s="33" t="s">
        <v>38</v>
      </c>
    </row>
    <row r="18" spans="2:16" s="22" customFormat="1" ht="21">
      <c r="B18" s="23"/>
      <c r="C18" s="23"/>
      <c r="D18" s="23"/>
      <c r="E18" s="24"/>
      <c r="F18" s="24"/>
      <c r="G18" s="19"/>
      <c r="H18" s="19"/>
      <c r="I18" s="19"/>
      <c r="J18" s="17"/>
      <c r="K18" s="17"/>
      <c r="L18" s="17"/>
      <c r="M18" s="17"/>
      <c r="N18" s="11"/>
      <c r="O18" s="11"/>
      <c r="P18" s="11"/>
    </row>
    <row r="19" spans="2:16" ht="24.95" customHeight="1">
      <c r="E19" s="12"/>
      <c r="F19" s="12"/>
    </row>
    <row r="20" spans="2:16" ht="24.95" customHeight="1">
      <c r="B20" s="25" t="s">
        <v>29</v>
      </c>
      <c r="C20" s="25"/>
      <c r="D20" s="25"/>
      <c r="E20" s="12"/>
      <c r="F20" s="12"/>
    </row>
    <row r="21" spans="2:16" ht="24.95" customHeight="1">
      <c r="B21" s="16" t="s">
        <v>27</v>
      </c>
      <c r="C21" s="16"/>
      <c r="D21" s="16"/>
      <c r="E21" s="25"/>
      <c r="F21" s="25"/>
      <c r="G21" s="25"/>
      <c r="H21" s="25"/>
      <c r="I21" s="25"/>
    </row>
    <row r="22" spans="2:16" ht="24.95" customHeight="1">
      <c r="B22" s="32" t="s">
        <v>24</v>
      </c>
      <c r="C22" s="32"/>
      <c r="D22" s="32"/>
      <c r="E22" s="26"/>
      <c r="F22" s="26"/>
      <c r="G22" s="27"/>
      <c r="H22" s="27"/>
      <c r="I22" s="27"/>
    </row>
    <row r="23" spans="2:16" ht="26.25">
      <c r="B23" s="32"/>
      <c r="C23" s="32"/>
      <c r="D23" s="32"/>
      <c r="E23" s="26"/>
      <c r="F23" s="26"/>
      <c r="G23" s="27"/>
      <c r="H23" s="27"/>
      <c r="I23" s="27"/>
    </row>
    <row r="24" spans="2:16">
      <c r="B24" s="16" t="s">
        <v>20</v>
      </c>
      <c r="C24" s="16"/>
      <c r="D24" s="16"/>
      <c r="E24" s="26"/>
      <c r="F24" s="26"/>
      <c r="G24" s="27"/>
      <c r="H24" s="27"/>
      <c r="I24" s="27"/>
    </row>
    <row r="25" spans="2:16">
      <c r="B25" s="16"/>
      <c r="C25" s="16"/>
      <c r="D25" s="16"/>
      <c r="E25" s="24"/>
      <c r="F25" s="24"/>
      <c r="G25" s="19"/>
      <c r="H25" s="19"/>
      <c r="I25" s="19"/>
    </row>
    <row r="26" spans="2:16">
      <c r="B26" s="16" t="s">
        <v>43</v>
      </c>
      <c r="C26" s="16"/>
      <c r="D26" s="16"/>
      <c r="E26" s="13"/>
      <c r="F26" s="13"/>
      <c r="G26" s="14"/>
      <c r="H26" s="14"/>
      <c r="I26" s="14"/>
    </row>
    <row r="27" spans="2:16">
      <c r="B27" s="16"/>
      <c r="C27" s="16"/>
      <c r="D27" s="16"/>
      <c r="E27" s="13"/>
      <c r="F27" s="13"/>
      <c r="G27" s="29"/>
      <c r="H27" s="14"/>
      <c r="I27" s="14"/>
    </row>
    <row r="28" spans="2:16">
      <c r="B28" s="16" t="s">
        <v>25</v>
      </c>
      <c r="C28" s="16"/>
      <c r="D28" s="16"/>
      <c r="E28" s="13"/>
      <c r="F28" s="13"/>
      <c r="G28" s="14"/>
      <c r="H28" s="14"/>
      <c r="I28" s="14"/>
    </row>
    <row r="29" spans="2:16">
      <c r="B29" s="16"/>
      <c r="C29" s="16"/>
      <c r="D29" s="16"/>
      <c r="E29" s="13"/>
      <c r="F29" s="13"/>
      <c r="G29" s="14"/>
      <c r="H29" s="14"/>
      <c r="I29" s="14"/>
    </row>
    <row r="30" spans="2:16">
      <c r="B30" s="16" t="s">
        <v>17</v>
      </c>
      <c r="C30" s="16"/>
      <c r="D30" s="16"/>
      <c r="E30" s="13"/>
      <c r="F30" s="13"/>
      <c r="G30" s="14"/>
      <c r="H30" s="14"/>
      <c r="I30" s="14"/>
    </row>
    <row r="31" spans="2:16">
      <c r="B31" s="16" t="s">
        <v>18</v>
      </c>
      <c r="C31" s="16"/>
      <c r="D31" s="16"/>
      <c r="E31" s="13"/>
      <c r="F31" s="13"/>
      <c r="G31" s="14"/>
      <c r="H31" s="14"/>
      <c r="I31" s="14"/>
    </row>
    <row r="32" spans="2:16">
      <c r="B32" s="16"/>
      <c r="C32" s="16"/>
      <c r="D32" s="16"/>
      <c r="E32" s="13"/>
      <c r="F32" s="13"/>
      <c r="G32" s="14"/>
      <c r="H32" s="14"/>
      <c r="I32" s="14"/>
    </row>
    <row r="33" spans="5:6">
      <c r="E33" s="12"/>
      <c r="F33" s="12"/>
    </row>
    <row r="34" spans="5:6">
      <c r="E34" s="12"/>
      <c r="F34" s="12"/>
    </row>
  </sheetData>
  <mergeCells count="3">
    <mergeCell ref="G11:I11"/>
    <mergeCell ref="E12:F12"/>
    <mergeCell ref="B9:I9"/>
  </mergeCells>
  <pageMargins left="0.7" right="0.7" top="0.75" bottom="0.75" header="0.3" footer="0.3"/>
  <pageSetup paperSize="9" scale="26"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80" zoomScaleNormal="80" workbookViewId="0">
      <selection activeCell="J5" sqref="J5:J11"/>
    </sheetView>
  </sheetViews>
  <sheetFormatPr baseColWidth="10" defaultRowHeight="15"/>
  <cols>
    <col min="1" max="1" width="21.140625" customWidth="1"/>
    <col min="2" max="2" width="16.7109375" bestFit="1" customWidth="1"/>
    <col min="3" max="3" width="12" bestFit="1" customWidth="1"/>
    <col min="5" max="6" width="12" bestFit="1" customWidth="1"/>
    <col min="7" max="7" width="13.5703125" customWidth="1"/>
    <col min="9" max="9" width="17.42578125" bestFit="1" customWidth="1"/>
    <col min="10" max="10" width="12" bestFit="1" customWidth="1"/>
    <col min="11" max="11" width="3.85546875" customWidth="1"/>
  </cols>
  <sheetData>
    <row r="1" spans="1:10">
      <c r="E1" s="1">
        <v>31921.5</v>
      </c>
      <c r="F1" s="1">
        <v>50000</v>
      </c>
      <c r="G1" s="2">
        <f>F1*100/E1</f>
        <v>156.63424337828735</v>
      </c>
      <c r="H1">
        <v>1.5663400000000001</v>
      </c>
    </row>
    <row r="3" spans="1:10">
      <c r="A3" s="9" t="s">
        <v>12</v>
      </c>
      <c r="B3" t="s">
        <v>13</v>
      </c>
      <c r="C3" s="10" t="s">
        <v>19</v>
      </c>
    </row>
    <row r="4" spans="1:10">
      <c r="A4" s="3" t="s">
        <v>0</v>
      </c>
      <c r="B4" s="4">
        <v>29559</v>
      </c>
      <c r="C4" s="5">
        <f>SUM(C5:C11)</f>
        <v>46300.444060000002</v>
      </c>
      <c r="I4" s="6" t="s">
        <v>0</v>
      </c>
      <c r="J4" s="5">
        <f>SUM(J5:J11)</f>
        <v>46300.444060000002</v>
      </c>
    </row>
    <row r="5" spans="1:10">
      <c r="A5" s="7" t="s">
        <v>6</v>
      </c>
      <c r="B5" s="4">
        <v>8625</v>
      </c>
      <c r="C5" s="1">
        <f>+GETPIVOTDATA("$ TOTAL",$A$3,"01 DESTINO","Curso","02 SUB-DESTINO","1er. año")*H1</f>
        <v>13509.682500000001</v>
      </c>
      <c r="I5" s="7" t="s">
        <v>6</v>
      </c>
      <c r="J5" s="1">
        <v>13509.682500000001</v>
      </c>
    </row>
    <row r="6" spans="1:10">
      <c r="A6" s="7" t="s">
        <v>4</v>
      </c>
      <c r="B6" s="4">
        <v>4485</v>
      </c>
      <c r="C6" s="1">
        <f>+GETPIVOTDATA("$ TOTAL",$A$3,"01 DESTINO","Curso","02 SUB-DESTINO","Lic. Cerámica")*H1</f>
        <v>7025.0349000000006</v>
      </c>
      <c r="I6" s="7" t="s">
        <v>4</v>
      </c>
      <c r="J6" s="1">
        <v>7025.0349000000006</v>
      </c>
    </row>
    <row r="7" spans="1:10">
      <c r="A7" s="7" t="s">
        <v>2</v>
      </c>
      <c r="B7" s="4">
        <v>900</v>
      </c>
      <c r="C7" s="1">
        <f>+GETPIVOTDATA("$ TOTAL",$A$3,"01 DESTINO","Curso","02 SUB-DESTINO","Sem. 2")*H1</f>
        <v>1409.7060000000001</v>
      </c>
      <c r="I7" s="7" t="s">
        <v>2</v>
      </c>
      <c r="J7" s="1">
        <v>1409.7060000000001</v>
      </c>
    </row>
    <row r="8" spans="1:10">
      <c r="A8" s="7" t="s">
        <v>5</v>
      </c>
      <c r="B8" s="4">
        <v>5250</v>
      </c>
      <c r="C8" s="1">
        <f>+GETPIVOTDATA("$ TOTAL",$A$3,"01 DESTINO","Curso","02 SUB-DESTINO","T Alonso")*H1-2</f>
        <v>8221.2849999999999</v>
      </c>
      <c r="I8" s="7" t="s">
        <v>5</v>
      </c>
      <c r="J8" s="1">
        <v>8221.2849999999999</v>
      </c>
    </row>
    <row r="9" spans="1:10">
      <c r="A9" s="7" t="s">
        <v>10</v>
      </c>
      <c r="B9" s="4">
        <v>699</v>
      </c>
      <c r="C9" s="1">
        <f>+GETPIVOTDATA("$ TOTAL",$A$3,"01 DESTINO","Curso","02 SUB-DESTINO","T Bruzzone")*H1</f>
        <v>1094.87166</v>
      </c>
      <c r="I9" s="7" t="s">
        <v>10</v>
      </c>
      <c r="J9" s="1">
        <v>1094.87166</v>
      </c>
    </row>
    <row r="10" spans="1:10">
      <c r="A10" s="7" t="s">
        <v>1</v>
      </c>
      <c r="B10" s="4">
        <v>2400</v>
      </c>
      <c r="C10" s="1">
        <f>+GETPIVOTDATA("$ TOTAL",$A$3,"01 DESTINO","Curso","02 SUB-DESTINO","T Laborde")*H1+1</f>
        <v>3760.2160000000003</v>
      </c>
      <c r="I10" s="7" t="s">
        <v>1</v>
      </c>
      <c r="J10" s="1">
        <v>3760.2160000000003</v>
      </c>
    </row>
    <row r="11" spans="1:10">
      <c r="A11" s="7" t="s">
        <v>3</v>
      </c>
      <c r="B11" s="4">
        <v>7200</v>
      </c>
      <c r="C11" s="1">
        <f>+GETPIVOTDATA("$ TOTAL",$A$3,"01 DESTINO","Curso","02 SUB-DESTINO","Volúmen")*H1+2</f>
        <v>11279.648000000001</v>
      </c>
      <c r="I11" s="7" t="s">
        <v>3</v>
      </c>
      <c r="J11" s="1">
        <v>11279.648000000001</v>
      </c>
    </row>
    <row r="12" spans="1:10">
      <c r="A12" s="3" t="s">
        <v>7</v>
      </c>
      <c r="B12" s="4">
        <v>2362.5</v>
      </c>
      <c r="C12" s="5">
        <f>SUM(C13:C14)</f>
        <v>3699.51</v>
      </c>
      <c r="I12" s="6" t="s">
        <v>7</v>
      </c>
      <c r="J12" s="5">
        <f>SUM(J13:J14)</f>
        <v>3699.51</v>
      </c>
    </row>
    <row r="13" spans="1:10">
      <c r="A13" s="7" t="s">
        <v>8</v>
      </c>
      <c r="B13" s="4">
        <v>862.5</v>
      </c>
      <c r="C13" s="1">
        <v>1350</v>
      </c>
      <c r="I13" s="7" t="s">
        <v>8</v>
      </c>
      <c r="J13" s="1">
        <v>1350</v>
      </c>
    </row>
    <row r="14" spans="1:10">
      <c r="A14" s="7" t="s">
        <v>11</v>
      </c>
      <c r="B14" s="4">
        <v>1500</v>
      </c>
      <c r="C14" s="1">
        <f>+GETPIVOTDATA("$ TOTAL",$A$3,"01 DESTINO","Maldonado","02 SUB-DESTINO","P Hermosa (cine)")*H1</f>
        <v>2349.5100000000002</v>
      </c>
      <c r="I14" s="7" t="s">
        <v>11</v>
      </c>
      <c r="J14" s="1">
        <v>2349.5100000000002</v>
      </c>
    </row>
    <row r="15" spans="1:10">
      <c r="A15" s="3" t="s">
        <v>14</v>
      </c>
      <c r="B15" s="4">
        <v>31921.5</v>
      </c>
      <c r="C15" s="5">
        <f>+C12+C4</f>
        <v>49999.954060000004</v>
      </c>
      <c r="I15" s="8" t="s">
        <v>14</v>
      </c>
      <c r="J15" s="5">
        <f>+J12+J4</f>
        <v>49999.954060000004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 Cot.</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Usuario de Windows</cp:lastModifiedBy>
  <cp:lastPrinted>2018-04-20T16:52:31Z</cp:lastPrinted>
  <dcterms:created xsi:type="dcterms:W3CDTF">2017-03-10T20:04:39Z</dcterms:created>
  <dcterms:modified xsi:type="dcterms:W3CDTF">2018-06-18T18:50:55Z</dcterms:modified>
</cp:coreProperties>
</file>