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03 Compra Directa         2018\CD Nº 50 FLETES Y PEONES\"/>
    </mc:Choice>
  </mc:AlternateContent>
  <bookViews>
    <workbookView xWindow="240" yWindow="390" windowWidth="20520" windowHeight="9795"/>
  </bookViews>
  <sheets>
    <sheet name="Sol. Cot." sheetId="5" r:id="rId1"/>
    <sheet name="td" sheetId="2" state="hidden" r:id="rId2"/>
  </sheet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J12" i="2" l="1"/>
  <c r="J4" i="2"/>
  <c r="G1" i="2"/>
  <c r="C10" i="2"/>
  <c r="C8" i="2"/>
  <c r="C6" i="2"/>
  <c r="C7" i="2"/>
  <c r="C11" i="2"/>
  <c r="C9" i="2"/>
  <c r="C14" i="2"/>
  <c r="C5" i="2"/>
  <c r="J15" i="2" l="1"/>
  <c r="C4" i="2"/>
  <c r="C12" i="2"/>
  <c r="C15" i="2" l="1"/>
</calcChain>
</file>

<file path=xl/sharedStrings.xml><?xml version="1.0" encoding="utf-8"?>
<sst xmlns="http://schemas.openxmlformats.org/spreadsheetml/2006/main" count="66" uniqueCount="49">
  <si>
    <t>Curso</t>
  </si>
  <si>
    <t>T Laborde</t>
  </si>
  <si>
    <t>Unidad</t>
  </si>
  <si>
    <t>Sem. 2</t>
  </si>
  <si>
    <t>Volúmen</t>
  </si>
  <si>
    <t>Lic. Cerámica</t>
  </si>
  <si>
    <t>T Alonso</t>
  </si>
  <si>
    <t>1er. año</t>
  </si>
  <si>
    <t>Maldonado</t>
  </si>
  <si>
    <t>Mald. 1er año</t>
  </si>
  <si>
    <t>T Bruzzone</t>
  </si>
  <si>
    <t>P Hermosa (cine)</t>
  </si>
  <si>
    <t>Etiquetas de fila</t>
  </si>
  <si>
    <t>Suma de $ TOTAL</t>
  </si>
  <si>
    <t>Total general</t>
  </si>
  <si>
    <t>Item</t>
  </si>
  <si>
    <t xml:space="preserve">Sr. Proveedor: </t>
  </si>
  <si>
    <t xml:space="preserve">Solicitamos cotizacion por los siguientes artículos: </t>
  </si>
  <si>
    <t>Atentamente</t>
  </si>
  <si>
    <t>Compras</t>
  </si>
  <si>
    <t>Sol 67-68</t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</si>
  <si>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</si>
  <si>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>Artículo</t>
  </si>
  <si>
    <t>Detalle</t>
  </si>
  <si>
    <t>ARTICULO</t>
  </si>
  <si>
    <t>Peones</t>
  </si>
  <si>
    <r>
      <t xml:space="preserve">Se deberá cotizar los productos con las diferentes opciones/presentaciones posibles - </t>
    </r>
    <r>
      <rPr>
        <b/>
        <sz val="20"/>
        <color theme="1"/>
        <rFont val="Arial Narrow"/>
        <family val="2"/>
      </rPr>
      <t>Cotizar solamante de PESOS URUGUAYOS</t>
    </r>
  </si>
  <si>
    <r>
      <t xml:space="preserve">Deberá agregarse cualquier dato útil para una posterior adjudicacion en archivo adjunto y </t>
    </r>
    <r>
      <rPr>
        <b/>
        <sz val="20"/>
        <color theme="1"/>
        <rFont val="Arial Narrow"/>
        <family val="2"/>
      </rPr>
      <t xml:space="preserve">aclarar en cada cotización a que opción correponde. </t>
    </r>
  </si>
  <si>
    <t>Subir la oferta solamente por páginas estatales</t>
  </si>
  <si>
    <t>Agradecemos enviar respuesta a la mayor brevedad posible.</t>
  </si>
  <si>
    <t>CODIGO SICE</t>
  </si>
  <si>
    <t>Cant. Hasta</t>
  </si>
  <si>
    <t>PERSONAS</t>
  </si>
  <si>
    <t>Flete</t>
  </si>
  <si>
    <t>a Martí 3328 con la Jefa de Vigilancia Fabiana Míguez (2708 7606  int 103 de 9:00 a 15:00)</t>
  </si>
  <si>
    <t>a 18 de julio 1772 con la Intendenta Gladys Loriente ( 2403 2762 int. 236 de 10:30 a 15:00),</t>
  </si>
  <si>
    <t>OPCIÓN</t>
  </si>
  <si>
    <t xml:space="preserve">Camion con furgón cerrado, Mobiliario  y materiales desde Martí 3328 hasta 18 de Julio 1772 (ex Liceo frances) </t>
  </si>
  <si>
    <t>Cogobierno y Secretaría</t>
  </si>
  <si>
    <t>Informática</t>
  </si>
  <si>
    <t>Evaluación docente</t>
  </si>
  <si>
    <t>Podrán realizar visitas a fin de evaluar el trabajo a realizar llamando previamente,</t>
  </si>
  <si>
    <t>Servicios</t>
  </si>
  <si>
    <t>Los Servicios se contrataran en el correr del año 2018.</t>
  </si>
  <si>
    <t>Montevideo,  7 de junio de 2018</t>
  </si>
  <si>
    <r>
      <rPr>
        <b/>
        <sz val="16"/>
        <rFont val="Arial Narrow"/>
        <family val="2"/>
      </rPr>
      <t>Plazo para entrega de ofertas</t>
    </r>
    <r>
      <rPr>
        <sz val="16"/>
        <rFont val="Arial Narrow"/>
        <family val="2"/>
      </rPr>
      <t>:  14/06/18</t>
    </r>
    <r>
      <rPr>
        <b/>
        <sz val="16"/>
        <rFont val="Arial Narrow"/>
        <family val="2"/>
      </rPr>
      <t>; hora 12:00</t>
    </r>
  </si>
  <si>
    <t>Para Traslado y Carga en camión en la calle Martí 3314 y 3328 y Descarga y Traslado en la calle 18 de Julio 1772, durante 6 horas cada uno   Total 36 Horas</t>
  </si>
  <si>
    <t>Para Traslado de Mobiliarios y pertenencias dentro del edificio de Marti 3328, durante 3 horas cada uno Total 6 Horas</t>
  </si>
  <si>
    <t>Para Traslado de Mobiliarios y pertenencias desde edificio de Marti 3314 hasta edificio Martí 3328, durante 3 horas cada uno  Total 6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</si>
</sst>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#,##0_ ;[Red]\-#,##0\ "/>
    <numFmt numFmtId="166" formatCode="#,##0.00&quot;    &quot;;&quot;-&quot;#,##0.00&quot;    &quot;;&quot;-&quot;#&quot;    &quot;;@&quot; &quot;"/>
    <numFmt numFmtId="167" formatCode="#,##0.00&quot; &quot;[$€-C0A];[Red]&quot;-&quot;#,##0.00&quot; &quot;[$€-C0A]"/>
    <numFmt numFmtId="168" formatCode="[$$-380A]#,##0.00;[Red]&quot;(&quot;[$$-380A]#,##0.00&quot;)&quot;"/>
    <numFmt numFmtId="169" formatCode="[$-C0A]General"/>
    <numFmt numFmtId="170" formatCode="_-* #,##0\ _€_-;\-* #,##0\ _€_-;_-* &quot;-&quot;??\ _€_-;_-@_-"/>
    <numFmt numFmtId="171" formatCode="0.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sz val="11"/>
      <color indexed="8"/>
      <name val="Calibri"/>
      <family val="2"/>
      <charset val="1"/>
    </font>
    <font>
      <sz val="16"/>
      <color theme="1"/>
      <name val="Arial Narrow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166" fontId="4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textRotation="90"/>
    </xf>
    <xf numFmtId="0" fontId="5" fillId="0" borderId="0">
      <alignment horizontal="center" textRotation="90"/>
    </xf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167" fontId="8" fillId="0" borderId="0"/>
    <xf numFmtId="168" fontId="8" fillId="0" borderId="0"/>
    <xf numFmtId="169" fontId="9" fillId="0" borderId="0">
      <alignment horizontal="center"/>
    </xf>
    <xf numFmtId="0" fontId="5" fillId="0" borderId="0">
      <alignment horizontal="center"/>
    </xf>
    <xf numFmtId="169" fontId="9" fillId="0" borderId="0">
      <alignment horizontal="center" textRotation="90"/>
    </xf>
    <xf numFmtId="0" fontId="5" fillId="0" borderId="0">
      <alignment horizontal="center" textRotation="90"/>
    </xf>
    <xf numFmtId="0" fontId="10" fillId="0" borderId="0" applyNumberFormat="0" applyFill="0" applyBorder="0" applyAlignment="0" applyProtection="0"/>
    <xf numFmtId="169" fontId="11" fillId="0" borderId="0"/>
    <xf numFmtId="0" fontId="4" fillId="0" borderId="0"/>
    <xf numFmtId="0" fontId="12" fillId="0" borderId="0"/>
    <xf numFmtId="169" fontId="13" fillId="0" borderId="0"/>
    <xf numFmtId="0" fontId="8" fillId="0" borderId="0"/>
    <xf numFmtId="167" fontId="13" fillId="0" borderId="0"/>
    <xf numFmtId="168" fontId="8" fillId="0" borderId="0"/>
    <xf numFmtId="167" fontId="8" fillId="0" borderId="0"/>
    <xf numFmtId="0" fontId="14" fillId="0" borderId="0"/>
  </cellStyleXfs>
  <cellXfs count="52">
    <xf numFmtId="0" fontId="0" fillId="0" borderId="0" xfId="0"/>
    <xf numFmtId="170" fontId="0" fillId="0" borderId="0" xfId="1" applyNumberFormat="1" applyFont="1"/>
    <xf numFmtId="171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70" fontId="2" fillId="3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3" borderId="1" xfId="0" applyFont="1" applyFill="1" applyBorder="1" applyAlignment="1">
      <alignment horizontal="left"/>
    </xf>
    <xf numFmtId="0" fontId="0" fillId="0" borderId="0" xfId="0" pivotButton="1"/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justify" vertical="center"/>
    </xf>
    <xf numFmtId="0" fontId="20" fillId="0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top" wrapText="1"/>
    </xf>
    <xf numFmtId="0" fontId="0" fillId="0" borderId="0" xfId="0"/>
    <xf numFmtId="0" fontId="15" fillId="0" borderId="0" xfId="0" applyFont="1"/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Fill="1" applyBorder="1" applyAlignment="1">
      <alignment horizontal="justify" vertical="center"/>
    </xf>
    <xf numFmtId="0" fontId="17" fillId="0" borderId="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justify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16" fillId="2" borderId="0" xfId="0" applyFont="1" applyFill="1" applyBorder="1" applyAlignment="1">
      <alignment horizontal="center" vertical="top"/>
    </xf>
    <xf numFmtId="0" fontId="22" fillId="0" borderId="0" xfId="0" applyFont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6" fillId="2" borderId="0" xfId="0" applyFont="1" applyFill="1" applyBorder="1" applyAlignment="1">
      <alignment horizontal="center" vertical="top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</cellXfs>
  <cellStyles count="30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29"/>
    <cellStyle name="Excel Built-in Normal 2" xfId="9"/>
    <cellStyle name="Excel Built-in Normal 3" xfId="10"/>
    <cellStyle name="Excel Built-in Normal 5" xfId="11"/>
    <cellStyle name="Excel Built-in Result 1" xfId="12"/>
    <cellStyle name="Excel Built-in Result 2" xfId="13"/>
    <cellStyle name="Excel Built-in Result2 1" xfId="14"/>
    <cellStyle name="Excel Built-in Result2 2" xfId="15"/>
    <cellStyle name="Heading" xfId="16"/>
    <cellStyle name="Heading 2" xfId="17"/>
    <cellStyle name="Heading1" xfId="18"/>
    <cellStyle name="Heading1 2" xfId="19"/>
    <cellStyle name="Hipervínculo 2" xfId="20"/>
    <cellStyle name="Millares" xfId="1" builtinId="3"/>
    <cellStyle name="Normal" xfId="0" builtinId="0"/>
    <cellStyle name="Normal 2" xfId="21"/>
    <cellStyle name="Normal 3" xfId="22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1">
    <dxf>
      <numFmt numFmtId="164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649127</xdr:colOff>
      <xdr:row>0</xdr:row>
      <xdr:rowOff>190500</xdr:rowOff>
    </xdr:from>
    <xdr:to>
      <xdr:col>3</xdr:col>
      <xdr:colOff>698499</xdr:colOff>
      <xdr:row>5</xdr:row>
      <xdr:rowOff>113393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127" y="190500"/>
          <a:ext cx="1589247" cy="11928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1169822</xdr:colOff>
      <xdr:row>0</xdr:row>
      <xdr:rowOff>171601</xdr:rowOff>
    </xdr:from>
    <xdr:to>
      <xdr:col>9</xdr:col>
      <xdr:colOff>0</xdr:colOff>
      <xdr:row>5</xdr:row>
      <xdr:rowOff>247196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8072" y="171601"/>
          <a:ext cx="1767053" cy="13455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ras" refreshedDate="42804.714168055558" createdVersion="4" refreshedVersion="4" minRefreshableVersion="3" recordCount="29">
  <cacheSource type="worksheet">
    <worksheetSource ref="A2:L3" sheet="1"/>
  </cacheSource>
  <cacheFields count="12">
    <cacheField name="ESTADO" numFmtId="0">
      <sharedItems/>
    </cacheField>
    <cacheField name="SOL" numFmtId="0">
      <sharedItems containsSemiMixedTypes="0" containsString="0" containsNumber="1" containsInteger="1" minValue="67" maxValue="68"/>
    </cacheField>
    <cacheField name="OC" numFmtId="0">
      <sharedItems containsSemiMixedTypes="0" containsString="0" containsNumber="1" containsInteger="1" minValue="0" maxValue="0"/>
    </cacheField>
    <cacheField name="01 FAMILIA" numFmtId="0">
      <sharedItems/>
    </cacheField>
    <cacheField name="01 DESTINO" numFmtId="0">
      <sharedItems count="2">
        <s v="Curso"/>
        <s v="Maldonado"/>
      </sharedItems>
    </cacheField>
    <cacheField name="02 SUB-DESTINO" numFmtId="0">
      <sharedItems count="9">
        <s v="T Laborde"/>
        <s v="Sem. 2"/>
        <s v="Volúmen"/>
        <s v="Lic. Cerámica"/>
        <s v="T Alonso"/>
        <s v="1er. año"/>
        <s v="Mald. 1er año"/>
        <s v="T Bruzzone"/>
        <s v="P Hermosa (cine)"/>
      </sharedItems>
    </cacheField>
    <cacheField name="CANT." numFmtId="0">
      <sharedItems containsSemiMixedTypes="0" containsString="0" containsNumber="1" containsInteger="1" minValue="2" maxValue="20"/>
    </cacheField>
    <cacheField name="01 Unidades" numFmtId="0">
      <sharedItems/>
    </cacheField>
    <cacheField name="01 ARTICULO" numFmtId="0">
      <sharedItems/>
    </cacheField>
    <cacheField name="CARACTERISTICAS" numFmtId="0">
      <sharedItems/>
    </cacheField>
    <cacheField name="$ UNIT." numFmtId="165">
      <sharedItems containsSemiMixedTypes="0" containsString="0" containsNumber="1" minValue="25.299999999999997" maxValue="184"/>
    </cacheField>
    <cacheField name="$ TOTAL" numFmtId="165">
      <sharedItems containsSemiMixedTypes="0" containsString="0" containsNumber="1" minValue="158.69999999999999" maxValue="36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en proc"/>
    <n v="67"/>
    <n v="0"/>
    <s v="Pincel "/>
    <x v="0"/>
    <x v="0"/>
    <n v="4"/>
    <s v="Unidad"/>
    <s v="Pincel"/>
    <s v="1 &quot;   ¿otra caracterísitca, material, chato, redondo, etc?"/>
    <n v="150"/>
    <n v="600"/>
  </r>
  <r>
    <s v="en proc"/>
    <n v="67"/>
    <n v="0"/>
    <s v="Pincel "/>
    <x v="0"/>
    <x v="0"/>
    <n v="4"/>
    <s v="Unidad"/>
    <s v="Pincel"/>
    <s v="1 1/2&quot;    ¿otra caracterísitca, material, chato, redondo, etc?"/>
    <n v="150"/>
    <n v="600"/>
  </r>
  <r>
    <s v="en proc"/>
    <n v="67"/>
    <n v="0"/>
    <s v="Pincel "/>
    <x v="0"/>
    <x v="0"/>
    <n v="4"/>
    <s v="Unidad"/>
    <s v="Pincel"/>
    <s v="1/2 &quot;    ¿otra caracterísitca, material, chato, redondo, etc?"/>
    <n v="150"/>
    <n v="600"/>
  </r>
  <r>
    <s v="en proc"/>
    <n v="67"/>
    <n v="0"/>
    <s v="Pincel "/>
    <x v="0"/>
    <x v="1"/>
    <n v="6"/>
    <s v="Unidad"/>
    <s v="Pincel"/>
    <s v="2 1/2&quot;    / p/pintura al agua  / p/pared"/>
    <n v="150"/>
    <n v="900"/>
  </r>
  <r>
    <s v="en proc"/>
    <n v="67"/>
    <n v="0"/>
    <s v="Pincel "/>
    <x v="0"/>
    <x v="0"/>
    <n v="4"/>
    <s v="Unidad"/>
    <s v="Pincel"/>
    <s v="2&quot;   ¿otra caracterísitca, material, chato, redondo, etc?"/>
    <n v="150"/>
    <n v="600"/>
  </r>
  <r>
    <s v="en proc"/>
    <n v="67"/>
    <n v="0"/>
    <s v="Pincel "/>
    <x v="0"/>
    <x v="2"/>
    <n v="12"/>
    <s v="Unidad"/>
    <s v="Pincel  "/>
    <s v="1 1/2&quot;    tipo roma pro"/>
    <n v="150"/>
    <n v="1800"/>
  </r>
  <r>
    <s v="en proc"/>
    <n v="67"/>
    <n v="0"/>
    <s v="Pincel "/>
    <x v="0"/>
    <x v="2"/>
    <n v="12"/>
    <s v="Unidad"/>
    <s v="Pincel  "/>
    <s v="1&quot;          tipo  roma pro"/>
    <n v="150"/>
    <n v="1800"/>
  </r>
  <r>
    <s v="en proc"/>
    <n v="67"/>
    <n v="0"/>
    <s v="Pincel "/>
    <x v="0"/>
    <x v="2"/>
    <n v="12"/>
    <s v="Unidad"/>
    <s v="Pincel  "/>
    <s v="1/2&quot;      tipo roma pro"/>
    <n v="150"/>
    <n v="1800"/>
  </r>
  <r>
    <s v="en proc"/>
    <n v="67"/>
    <n v="0"/>
    <s v="Pincel "/>
    <x v="0"/>
    <x v="2"/>
    <n v="12"/>
    <s v="Unidad"/>
    <s v="Pincel  "/>
    <s v="2&quot;           tipo roma pro"/>
    <n v="150"/>
    <n v="1800"/>
  </r>
  <r>
    <s v="en proc"/>
    <n v="67"/>
    <n v="0"/>
    <s v="Pincel "/>
    <x v="0"/>
    <x v="3"/>
    <n v="20"/>
    <s v="Unidad"/>
    <s v="Pincel  chato"/>
    <s v="Nº 04"/>
    <n v="25.299999999999997"/>
    <n v="505.99999999999994"/>
  </r>
  <r>
    <s v="en proc"/>
    <n v="67"/>
    <n v="0"/>
    <s v="Pincel "/>
    <x v="0"/>
    <x v="3"/>
    <n v="20"/>
    <s v="Unidad"/>
    <s v="Pincel  chato"/>
    <s v="Nº 08"/>
    <n v="31.049999999999997"/>
    <n v="621"/>
  </r>
  <r>
    <s v="en proc"/>
    <n v="67"/>
    <n v="0"/>
    <s v="Pincel "/>
    <x v="0"/>
    <x v="3"/>
    <n v="20"/>
    <s v="Unidad"/>
    <s v="Pincel  chato"/>
    <s v="Nº 12"/>
    <n v="40.25"/>
    <n v="805"/>
  </r>
  <r>
    <s v="en proc"/>
    <n v="67"/>
    <n v="0"/>
    <s v="Pincel "/>
    <x v="0"/>
    <x v="4"/>
    <n v="10"/>
    <s v="gramo"/>
    <s v="Pincel  p/oleo"/>
    <s v="Nº 12"/>
    <n v="150"/>
    <n v="1500"/>
  </r>
  <r>
    <s v="en proc"/>
    <n v="67"/>
    <n v="0"/>
    <s v="Pincel "/>
    <x v="0"/>
    <x v="4"/>
    <n v="10"/>
    <s v="Unidad"/>
    <s v="Pincel  p/oleo"/>
    <s v="Nº 18"/>
    <n v="150"/>
    <n v="1500"/>
  </r>
  <r>
    <s v="en proc"/>
    <n v="67"/>
    <n v="0"/>
    <s v="Pincel "/>
    <x v="0"/>
    <x v="4"/>
    <n v="10"/>
    <s v="Unidad"/>
    <s v="Pincel  p/oleo"/>
    <s v="Nº 24"/>
    <n v="150"/>
    <n v="1500"/>
  </r>
  <r>
    <s v="en proc"/>
    <n v="67"/>
    <n v="0"/>
    <s v="Pincel "/>
    <x v="0"/>
    <x v="3"/>
    <n v="20"/>
    <s v="Unidad"/>
    <s v="Pincel  redondo"/>
    <s v="Nº 04"/>
    <n v="26.45"/>
    <n v="529"/>
  </r>
  <r>
    <s v="en proc"/>
    <n v="67"/>
    <n v="0"/>
    <s v="Pincel "/>
    <x v="0"/>
    <x v="3"/>
    <n v="20"/>
    <s v="Unidad"/>
    <s v="Pincel  redondo"/>
    <s v="Nº 08"/>
    <n v="36.799999999999997"/>
    <n v="736"/>
  </r>
  <r>
    <s v="en proc"/>
    <n v="67"/>
    <n v="0"/>
    <s v="Pincel "/>
    <x v="0"/>
    <x v="3"/>
    <n v="20"/>
    <s v="Unidad"/>
    <s v="Pincel  redondo"/>
    <s v="Nº 12"/>
    <n v="64.399999999999991"/>
    <n v="1287.9999999999998"/>
  </r>
  <r>
    <s v="en proc"/>
    <n v="67"/>
    <n v="0"/>
    <s v="Pincel "/>
    <x v="0"/>
    <x v="5"/>
    <n v="20"/>
    <s v="Unidad "/>
    <s v="Pincel acuarela "/>
    <s v="Nº 02"/>
    <n v="79.349999999999994"/>
    <n v="1587"/>
  </r>
  <r>
    <s v="en proc"/>
    <n v="68"/>
    <n v="0"/>
    <s v="Pincel "/>
    <x v="1"/>
    <x v="6"/>
    <n v="2"/>
    <s v="Unidad "/>
    <s v="Pincel acuarela "/>
    <s v="Nº 02"/>
    <n v="79.349999999999994"/>
    <n v="158.69999999999999"/>
  </r>
  <r>
    <s v="en proc"/>
    <n v="67"/>
    <n v="0"/>
    <s v="Pincel "/>
    <x v="0"/>
    <x v="5"/>
    <n v="20"/>
    <s v="Unidad "/>
    <s v="Pincel acuarela "/>
    <s v="Nº 06"/>
    <n v="167.89999999999998"/>
    <n v="3357.9999999999995"/>
  </r>
  <r>
    <s v="en proc"/>
    <n v="68"/>
    <n v="0"/>
    <s v="Pincel "/>
    <x v="1"/>
    <x v="6"/>
    <n v="2"/>
    <s v="Unidad "/>
    <s v="Pincel acuarela "/>
    <s v="Nº 06"/>
    <n v="167.89999999999998"/>
    <n v="335.79999999999995"/>
  </r>
  <r>
    <s v="en proc"/>
    <n v="67"/>
    <n v="0"/>
    <s v="Pincel "/>
    <x v="0"/>
    <x v="5"/>
    <n v="20"/>
    <s v="Unidad "/>
    <s v="Pincel acuarela "/>
    <s v="Nº 08"/>
    <n v="184"/>
    <n v="3680"/>
  </r>
  <r>
    <s v="en proc"/>
    <n v="68"/>
    <n v="0"/>
    <s v="Pincel "/>
    <x v="1"/>
    <x v="6"/>
    <n v="2"/>
    <s v="Unidad "/>
    <s v="Pincel acuarela "/>
    <s v="Nº 08"/>
    <n v="184"/>
    <n v="368"/>
  </r>
  <r>
    <s v="en proc"/>
    <n v="67"/>
    <n v="0"/>
    <s v="Pincel "/>
    <x v="0"/>
    <x v="7"/>
    <n v="4"/>
    <s v="Unidad"/>
    <s v="Pincel chato"/>
    <s v="Cabo largo/ Nº2  (artístico)"/>
    <n v="58.25"/>
    <n v="233"/>
  </r>
  <r>
    <s v="en proc"/>
    <n v="67"/>
    <n v="0"/>
    <s v="Pincel "/>
    <x v="0"/>
    <x v="7"/>
    <n v="4"/>
    <s v="Unidad"/>
    <s v="Pincel chato"/>
    <s v="Cabo largo/ Nº6  (artístico)"/>
    <n v="58.25"/>
    <n v="233"/>
  </r>
  <r>
    <s v="en proc"/>
    <n v="67"/>
    <n v="0"/>
    <s v="Pincel "/>
    <x v="0"/>
    <x v="7"/>
    <n v="4"/>
    <s v="Unidad"/>
    <s v="Pincel chato"/>
    <s v="Cabo largo/ Nº8  (artístico)"/>
    <n v="58.25"/>
    <n v="233"/>
  </r>
  <r>
    <s v="en proc"/>
    <n v="68"/>
    <n v="0"/>
    <s v="Pincel "/>
    <x v="1"/>
    <x v="8"/>
    <n v="10"/>
    <s v="Unidad"/>
    <s v="Pincel de pelo de marta"/>
    <s v="tamaño?   Otra característica?"/>
    <n v="150"/>
    <n v="1500"/>
  </r>
  <r>
    <s v="en proc"/>
    <n v="67"/>
    <n v="0"/>
    <s v="Pincel "/>
    <x v="0"/>
    <x v="4"/>
    <n v="5"/>
    <s v="Unidad"/>
    <s v="Pinceletas"/>
    <s v="15 cm de ancho"/>
    <n v="150"/>
    <n v="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5" firstHeaderRow="1" firstDataRow="1" firstDataCol="1"/>
  <pivotFields count="12"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10">
        <item x="5"/>
        <item x="3"/>
        <item x="6"/>
        <item x="8"/>
        <item x="1"/>
        <item x="4"/>
        <item x="7"/>
        <item x="0"/>
        <item x="2"/>
        <item t="default"/>
      </items>
    </pivotField>
    <pivotField showAll="0"/>
    <pivotField showAll="0"/>
    <pivotField showAll="0"/>
    <pivotField showAll="0"/>
    <pivotField numFmtId="165" showAll="0"/>
    <pivotField dataField="1" numFmtId="165" showAll="0"/>
  </pivotFields>
  <rowFields count="2">
    <field x="4"/>
    <field x="5"/>
  </rowFields>
  <rowItems count="12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>
      <x v="1"/>
    </i>
    <i r="1">
      <x v="2"/>
    </i>
    <i r="1">
      <x v="3"/>
    </i>
    <i t="grand">
      <x/>
    </i>
  </rowItems>
  <colItems count="1">
    <i/>
  </colItems>
  <dataFields count="1">
    <dataField name="Suma de $ TOTAL" fld="11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="60" zoomScaleNormal="60" workbookViewId="0">
      <selection activeCell="H19" sqref="H19"/>
    </sheetView>
  </sheetViews>
  <sheetFormatPr baseColWidth="10" defaultRowHeight="20.25"/>
  <cols>
    <col min="1" max="1" width="11.42578125" style="11"/>
    <col min="2" max="2" width="11.7109375" style="11" customWidth="1"/>
    <col min="3" max="4" width="11.7109375" style="29" customWidth="1"/>
    <col min="5" max="5" width="8.7109375" style="11" customWidth="1"/>
    <col min="6" max="6" width="13.5703125" style="11" customWidth="1"/>
    <col min="7" max="7" width="40" style="11" customWidth="1"/>
    <col min="8" max="8" width="54.7109375" style="11" bestFit="1" customWidth="1"/>
    <col min="9" max="9" width="44.140625" style="11" customWidth="1"/>
    <col min="10" max="10" width="7.140625" style="11" customWidth="1"/>
    <col min="11" max="12" width="11.28515625" style="11" customWidth="1"/>
    <col min="13" max="16384" width="11.42578125" style="11"/>
  </cols>
  <sheetData>
    <row r="2" spans="2:9">
      <c r="E2" s="12"/>
      <c r="F2" s="12"/>
    </row>
    <row r="3" spans="2:9">
      <c r="B3" s="13"/>
      <c r="C3" s="31"/>
      <c r="D3" s="31"/>
      <c r="E3" s="13"/>
      <c r="F3" s="13"/>
      <c r="G3" s="14"/>
      <c r="H3" s="14"/>
      <c r="I3" s="14"/>
    </row>
    <row r="4" spans="2:9">
      <c r="B4" s="13"/>
      <c r="C4" s="31"/>
      <c r="D4" s="31"/>
      <c r="E4" s="13"/>
      <c r="F4" s="13"/>
      <c r="G4" s="14"/>
      <c r="H4" s="14"/>
      <c r="I4" s="14"/>
    </row>
    <row r="5" spans="2:9">
      <c r="B5" s="13"/>
      <c r="C5" s="31"/>
      <c r="D5" s="31"/>
      <c r="E5" s="13"/>
      <c r="F5" s="13"/>
      <c r="G5" s="14"/>
      <c r="H5" s="14"/>
      <c r="I5" s="14"/>
    </row>
    <row r="6" spans="2:9">
      <c r="B6" s="13"/>
      <c r="C6" s="31"/>
      <c r="D6" s="31"/>
      <c r="E6" s="13"/>
      <c r="F6" s="13"/>
      <c r="G6" s="14"/>
      <c r="H6" s="14"/>
      <c r="I6" s="14"/>
    </row>
    <row r="7" spans="2:9">
      <c r="B7" s="13"/>
      <c r="C7" s="31"/>
      <c r="D7" s="31"/>
      <c r="E7" s="13"/>
      <c r="F7" s="13"/>
      <c r="G7" s="14"/>
      <c r="H7" s="14"/>
      <c r="I7" s="14"/>
    </row>
    <row r="8" spans="2:9">
      <c r="B8" s="15" t="s">
        <v>16</v>
      </c>
      <c r="C8" s="33"/>
      <c r="D8" s="33"/>
      <c r="E8" s="13"/>
      <c r="F8" s="13"/>
      <c r="G8" s="14"/>
      <c r="H8" s="14"/>
      <c r="I8" s="48" t="s">
        <v>44</v>
      </c>
    </row>
    <row r="9" spans="2:9">
      <c r="B9" s="15" t="s">
        <v>17</v>
      </c>
      <c r="C9" s="33"/>
      <c r="D9" s="33"/>
      <c r="E9" s="13"/>
      <c r="F9" s="13"/>
      <c r="G9" s="14"/>
      <c r="H9" s="14"/>
      <c r="I9" s="14"/>
    </row>
    <row r="10" spans="2:9">
      <c r="B10" s="16"/>
      <c r="C10" s="34"/>
      <c r="D10" s="34"/>
      <c r="E10" s="17"/>
      <c r="F10" s="17"/>
      <c r="G10" s="16"/>
      <c r="H10" s="16"/>
      <c r="I10" s="16"/>
    </row>
    <row r="11" spans="2:9" ht="21">
      <c r="B11" s="16"/>
      <c r="C11" s="34"/>
      <c r="D11" s="34"/>
      <c r="E11" s="17"/>
      <c r="F11" s="17"/>
      <c r="G11" s="49" t="s">
        <v>24</v>
      </c>
      <c r="H11" s="49"/>
      <c r="I11" s="49"/>
    </row>
    <row r="12" spans="2:9" s="19" customFormat="1" ht="42">
      <c r="B12" s="18" t="s">
        <v>15</v>
      </c>
      <c r="C12" s="44" t="s">
        <v>36</v>
      </c>
      <c r="D12" s="25" t="s">
        <v>30</v>
      </c>
      <c r="E12" s="49" t="s">
        <v>31</v>
      </c>
      <c r="F12" s="49"/>
      <c r="G12" s="18" t="s">
        <v>22</v>
      </c>
      <c r="H12" s="18" t="s">
        <v>23</v>
      </c>
      <c r="I12" s="18" t="s">
        <v>42</v>
      </c>
    </row>
    <row r="13" spans="2:9" s="19" customFormat="1" ht="56.25">
      <c r="B13" s="46">
        <v>1</v>
      </c>
      <c r="C13" s="36"/>
      <c r="D13" s="36">
        <v>788</v>
      </c>
      <c r="E13" s="24">
        <v>1</v>
      </c>
      <c r="F13" s="24" t="s">
        <v>2</v>
      </c>
      <c r="G13" s="24" t="s">
        <v>33</v>
      </c>
      <c r="H13" s="24" t="s">
        <v>37</v>
      </c>
      <c r="I13" s="24" t="s">
        <v>38</v>
      </c>
    </row>
    <row r="14" spans="2:9" s="19" customFormat="1" ht="75">
      <c r="B14" s="50">
        <v>2</v>
      </c>
      <c r="C14" s="36">
        <v>1</v>
      </c>
      <c r="D14" s="36">
        <v>10515</v>
      </c>
      <c r="E14" s="24">
        <v>6</v>
      </c>
      <c r="F14" s="24" t="s">
        <v>32</v>
      </c>
      <c r="G14" s="24" t="s">
        <v>25</v>
      </c>
      <c r="H14" s="24" t="s">
        <v>46</v>
      </c>
      <c r="I14" s="24" t="s">
        <v>38</v>
      </c>
    </row>
    <row r="15" spans="2:9" s="19" customFormat="1" ht="56.25">
      <c r="B15" s="50"/>
      <c r="C15" s="36">
        <v>2</v>
      </c>
      <c r="D15" s="36">
        <v>10515</v>
      </c>
      <c r="E15" s="24">
        <v>2</v>
      </c>
      <c r="F15" s="24" t="s">
        <v>32</v>
      </c>
      <c r="G15" s="24" t="s">
        <v>25</v>
      </c>
      <c r="H15" s="24" t="s">
        <v>47</v>
      </c>
      <c r="I15" s="24" t="s">
        <v>39</v>
      </c>
    </row>
    <row r="16" spans="2:9" s="19" customFormat="1" ht="75">
      <c r="B16" s="51"/>
      <c r="C16" s="36">
        <v>3</v>
      </c>
      <c r="D16" s="36">
        <v>10515</v>
      </c>
      <c r="E16" s="24">
        <v>2</v>
      </c>
      <c r="F16" s="24" t="s">
        <v>32</v>
      </c>
      <c r="G16" s="24" t="s">
        <v>25</v>
      </c>
      <c r="H16" s="24" t="s">
        <v>48</v>
      </c>
      <c r="I16" s="24" t="s">
        <v>40</v>
      </c>
    </row>
    <row r="17" spans="1:15" s="20" customFormat="1" ht="21">
      <c r="B17" s="21"/>
      <c r="C17" s="41"/>
      <c r="D17" s="41"/>
      <c r="E17" s="22"/>
      <c r="F17" s="22"/>
      <c r="G17" s="23"/>
      <c r="H17" s="23"/>
      <c r="I17" s="23"/>
    </row>
    <row r="18" spans="1:15" ht="24.95" customHeight="1">
      <c r="A18" s="27"/>
      <c r="B18" s="38" t="s">
        <v>41</v>
      </c>
      <c r="C18" s="38"/>
      <c r="D18" s="28"/>
      <c r="E18" s="28"/>
      <c r="F18" s="28"/>
      <c r="G18" s="30"/>
      <c r="H18" s="30"/>
      <c r="I18" s="28"/>
      <c r="J18" s="28"/>
      <c r="K18" s="28"/>
      <c r="L18" s="28"/>
      <c r="M18" s="28"/>
      <c r="N18" s="28"/>
      <c r="O18" s="26"/>
    </row>
    <row r="19" spans="1:15" s="29" customFormat="1" ht="24.95" customHeight="1">
      <c r="B19" s="38" t="s">
        <v>35</v>
      </c>
      <c r="C19" s="38"/>
      <c r="D19" s="28"/>
      <c r="E19" s="28"/>
      <c r="F19" s="28"/>
      <c r="G19" s="30"/>
      <c r="H19" s="30"/>
      <c r="I19" s="28"/>
      <c r="J19" s="28"/>
      <c r="K19" s="28"/>
      <c r="L19" s="28"/>
      <c r="M19" s="28"/>
      <c r="N19" s="28"/>
      <c r="O19" s="28"/>
    </row>
    <row r="20" spans="1:15" s="29" customFormat="1" ht="24.95" customHeight="1">
      <c r="B20" s="38" t="s">
        <v>34</v>
      </c>
      <c r="C20" s="38"/>
      <c r="D20" s="28"/>
      <c r="E20" s="28"/>
      <c r="F20" s="28"/>
      <c r="G20" s="30"/>
      <c r="H20" s="30"/>
      <c r="I20" s="28"/>
      <c r="J20" s="28"/>
      <c r="K20" s="28"/>
      <c r="L20" s="28"/>
      <c r="M20" s="28"/>
      <c r="N20" s="28"/>
      <c r="O20" s="28"/>
    </row>
    <row r="21" spans="1:15" s="29" customFormat="1" ht="24.95" customHeight="1">
      <c r="B21" s="38"/>
      <c r="C21" s="38"/>
      <c r="D21" s="28"/>
      <c r="E21" s="28"/>
      <c r="F21" s="28"/>
      <c r="G21" s="30"/>
      <c r="H21" s="30"/>
      <c r="I21" s="28"/>
      <c r="J21" s="28"/>
      <c r="K21" s="28"/>
      <c r="L21" s="28"/>
      <c r="M21" s="28"/>
      <c r="N21" s="28"/>
      <c r="O21" s="28"/>
    </row>
    <row r="22" spans="1:15" s="29" customFormat="1" ht="24.95" customHeight="1">
      <c r="B22" s="47" t="s">
        <v>43</v>
      </c>
      <c r="C22" s="38"/>
      <c r="D22" s="28"/>
      <c r="E22" s="28"/>
      <c r="F22" s="28"/>
      <c r="G22" s="30"/>
      <c r="H22" s="30"/>
      <c r="I22" s="28"/>
      <c r="J22" s="28"/>
      <c r="K22" s="28"/>
      <c r="L22" s="28"/>
      <c r="M22" s="28"/>
      <c r="N22" s="28"/>
      <c r="O22" s="28"/>
    </row>
    <row r="23" spans="1:15" ht="24.95" customHeight="1">
      <c r="A23" s="27"/>
      <c r="B23" s="38" t="s">
        <v>26</v>
      </c>
      <c r="C23" s="38"/>
      <c r="D23" s="38"/>
      <c r="E23" s="38"/>
      <c r="F23" s="38"/>
      <c r="G23" s="30"/>
      <c r="H23" s="30"/>
      <c r="I23" s="28"/>
      <c r="J23" s="27"/>
      <c r="K23" s="27"/>
      <c r="L23" s="27"/>
      <c r="M23" s="27"/>
      <c r="N23" s="27"/>
    </row>
    <row r="24" spans="1:15" ht="24.95" customHeight="1">
      <c r="A24" s="27"/>
      <c r="B24" s="33" t="s">
        <v>27</v>
      </c>
      <c r="C24" s="33"/>
      <c r="D24" s="33"/>
      <c r="E24" s="33"/>
      <c r="F24" s="33"/>
      <c r="G24" s="38"/>
      <c r="H24" s="38"/>
      <c r="I24" s="38"/>
      <c r="J24" s="27"/>
      <c r="K24" s="27"/>
      <c r="L24" s="27"/>
      <c r="M24" s="27"/>
      <c r="N24" s="27"/>
    </row>
    <row r="25" spans="1:15" ht="24.95" customHeight="1">
      <c r="A25" s="27"/>
      <c r="B25" s="43" t="s">
        <v>28</v>
      </c>
      <c r="C25" s="43"/>
      <c r="D25" s="43"/>
      <c r="E25" s="43"/>
      <c r="F25" s="43"/>
      <c r="G25" s="39"/>
      <c r="H25" s="39"/>
      <c r="I25" s="40"/>
      <c r="J25" s="27"/>
      <c r="K25" s="27"/>
      <c r="L25" s="27"/>
      <c r="M25" s="27"/>
      <c r="N25" s="27"/>
    </row>
    <row r="26" spans="1:15" ht="26.25">
      <c r="A26" s="27"/>
      <c r="B26" s="43"/>
      <c r="C26" s="43"/>
      <c r="D26" s="43"/>
      <c r="E26" s="43"/>
      <c r="F26" s="43"/>
      <c r="G26" s="39"/>
      <c r="H26" s="39"/>
      <c r="I26" s="40"/>
      <c r="J26" s="27"/>
      <c r="K26" s="27"/>
      <c r="L26" s="27"/>
      <c r="M26" s="27"/>
      <c r="N26" s="27"/>
    </row>
    <row r="27" spans="1:15">
      <c r="A27" s="27"/>
      <c r="B27" s="33" t="s">
        <v>21</v>
      </c>
      <c r="C27" s="33"/>
      <c r="D27" s="33"/>
      <c r="E27" s="33"/>
      <c r="F27" s="33"/>
      <c r="G27" s="39"/>
      <c r="H27" s="39"/>
      <c r="I27" s="40"/>
      <c r="J27" s="27"/>
      <c r="K27" s="27"/>
      <c r="L27" s="27"/>
      <c r="M27" s="27"/>
      <c r="N27" s="27"/>
    </row>
    <row r="28" spans="1:15">
      <c r="A28" s="27"/>
      <c r="B28" s="33"/>
      <c r="C28" s="33"/>
      <c r="D28" s="33"/>
      <c r="E28" s="33"/>
      <c r="F28" s="33"/>
      <c r="G28" s="37"/>
      <c r="H28" s="37"/>
      <c r="I28" s="35"/>
      <c r="J28" s="27"/>
      <c r="K28" s="27"/>
      <c r="L28" s="27"/>
      <c r="M28" s="27"/>
      <c r="N28" s="27"/>
    </row>
    <row r="29" spans="1:15">
      <c r="A29" s="27"/>
      <c r="B29" s="45" t="s">
        <v>45</v>
      </c>
      <c r="C29" s="45"/>
      <c r="D29" s="33"/>
      <c r="E29" s="33"/>
      <c r="F29" s="33"/>
      <c r="G29" s="31"/>
      <c r="H29" s="31"/>
      <c r="I29" s="32"/>
      <c r="J29" s="27"/>
      <c r="K29" s="27"/>
      <c r="L29" s="27"/>
      <c r="M29" s="27"/>
      <c r="N29" s="27"/>
    </row>
    <row r="30" spans="1:15">
      <c r="A30" s="27"/>
      <c r="B30" s="33"/>
      <c r="C30" s="33"/>
      <c r="D30" s="33"/>
      <c r="E30" s="33"/>
      <c r="F30" s="33"/>
      <c r="G30" s="31"/>
      <c r="H30" s="31"/>
      <c r="I30" s="42"/>
      <c r="J30" s="27"/>
      <c r="K30" s="27"/>
      <c r="L30" s="27"/>
      <c r="M30" s="27"/>
      <c r="N30" s="27"/>
    </row>
    <row r="31" spans="1:15">
      <c r="A31" s="27"/>
      <c r="B31" s="33" t="s">
        <v>29</v>
      </c>
      <c r="C31" s="33"/>
      <c r="D31" s="33"/>
      <c r="E31" s="33"/>
      <c r="F31" s="33"/>
      <c r="G31" s="31"/>
      <c r="H31" s="31"/>
      <c r="I31" s="32"/>
      <c r="J31" s="27"/>
      <c r="K31" s="27"/>
      <c r="L31" s="27"/>
      <c r="M31" s="27"/>
      <c r="N31" s="27"/>
    </row>
    <row r="32" spans="1:15">
      <c r="A32" s="27"/>
      <c r="B32" s="33"/>
      <c r="C32" s="33"/>
      <c r="D32" s="33"/>
      <c r="E32" s="33"/>
      <c r="F32" s="33"/>
      <c r="G32" s="31"/>
      <c r="H32" s="31"/>
      <c r="I32" s="32"/>
      <c r="J32" s="27"/>
      <c r="K32" s="27"/>
      <c r="L32" s="27"/>
      <c r="M32" s="27"/>
      <c r="N32" s="27"/>
    </row>
    <row r="33" spans="1:14">
      <c r="A33" s="27"/>
      <c r="B33" s="33" t="s">
        <v>18</v>
      </c>
      <c r="C33" s="33"/>
      <c r="D33" s="33"/>
      <c r="E33" s="33"/>
      <c r="F33" s="33"/>
      <c r="G33" s="31"/>
      <c r="H33" s="31"/>
      <c r="I33" s="32"/>
      <c r="J33" s="27"/>
      <c r="K33" s="27"/>
      <c r="L33" s="27"/>
      <c r="M33" s="27"/>
      <c r="N33" s="27"/>
    </row>
    <row r="34" spans="1:14">
      <c r="A34" s="27"/>
      <c r="B34" s="33" t="s">
        <v>19</v>
      </c>
      <c r="C34" s="33"/>
      <c r="D34" s="33"/>
      <c r="E34" s="33"/>
      <c r="F34" s="33"/>
      <c r="G34" s="31"/>
      <c r="H34" s="31"/>
      <c r="I34" s="32"/>
      <c r="J34" s="27"/>
      <c r="K34" s="27"/>
      <c r="L34" s="27"/>
      <c r="M34" s="27"/>
      <c r="N34" s="27"/>
    </row>
    <row r="35" spans="1:14">
      <c r="A35" s="27"/>
      <c r="B35" s="33"/>
      <c r="C35" s="33"/>
      <c r="D35" s="33"/>
      <c r="E35" s="33"/>
      <c r="F35" s="33"/>
      <c r="G35" s="31"/>
      <c r="H35" s="31"/>
      <c r="I35" s="32"/>
      <c r="J35" s="27"/>
      <c r="K35" s="27"/>
      <c r="L35" s="27"/>
      <c r="M35" s="27"/>
      <c r="N35" s="27"/>
    </row>
    <row r="36" spans="1:14">
      <c r="E36" s="12"/>
      <c r="F36" s="12"/>
    </row>
    <row r="37" spans="1:14">
      <c r="E37" s="12"/>
      <c r="F37" s="12"/>
    </row>
  </sheetData>
  <mergeCells count="3">
    <mergeCell ref="G11:I11"/>
    <mergeCell ref="E12:F12"/>
    <mergeCell ref="B14:B16"/>
  </mergeCells>
  <pageMargins left="0.7" right="0.7" top="0.75" bottom="0.75" header="0.3" footer="0.3"/>
  <pageSetup paperSize="9" scale="43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80" zoomScaleNormal="80" workbookViewId="0">
      <selection activeCell="J5" sqref="J5:J11"/>
    </sheetView>
  </sheetViews>
  <sheetFormatPr baseColWidth="10" defaultRowHeight="15"/>
  <cols>
    <col min="1" max="1" width="21.140625" customWidth="1"/>
    <col min="2" max="2" width="16.7109375" bestFit="1" customWidth="1"/>
    <col min="3" max="3" width="12" bestFit="1" customWidth="1"/>
    <col min="5" max="6" width="12" bestFit="1" customWidth="1"/>
    <col min="7" max="7" width="13.5703125" customWidth="1"/>
    <col min="9" max="9" width="17.42578125" bestFit="1" customWidth="1"/>
    <col min="10" max="10" width="12" bestFit="1" customWidth="1"/>
    <col min="11" max="11" width="3.85546875" customWidth="1"/>
  </cols>
  <sheetData>
    <row r="1" spans="1:10">
      <c r="E1" s="1">
        <v>31921.5</v>
      </c>
      <c r="F1" s="1">
        <v>50000</v>
      </c>
      <c r="G1" s="2">
        <f>F1*100/E1</f>
        <v>156.63424337828735</v>
      </c>
      <c r="H1">
        <v>1.5663400000000001</v>
      </c>
    </row>
    <row r="3" spans="1:10">
      <c r="A3" s="9" t="s">
        <v>12</v>
      </c>
      <c r="B3" t="s">
        <v>13</v>
      </c>
      <c r="C3" s="10" t="s">
        <v>20</v>
      </c>
    </row>
    <row r="4" spans="1:10">
      <c r="A4" s="3" t="s">
        <v>0</v>
      </c>
      <c r="B4" s="4">
        <v>29559</v>
      </c>
      <c r="C4" s="5">
        <f>SUM(C5:C11)</f>
        <v>46300.444060000002</v>
      </c>
      <c r="I4" s="6" t="s">
        <v>0</v>
      </c>
      <c r="J4" s="5">
        <f>SUM(J5:J11)</f>
        <v>46300.444060000002</v>
      </c>
    </row>
    <row r="5" spans="1:10">
      <c r="A5" s="7" t="s">
        <v>7</v>
      </c>
      <c r="B5" s="4">
        <v>8625</v>
      </c>
      <c r="C5" s="1">
        <f>+GETPIVOTDATA("$ TOTAL",$A$3,"01 DESTINO","Curso","02 SUB-DESTINO","1er. año")*H1</f>
        <v>13509.682500000001</v>
      </c>
      <c r="I5" s="7" t="s">
        <v>7</v>
      </c>
      <c r="J5" s="1">
        <v>13509.682500000001</v>
      </c>
    </row>
    <row r="6" spans="1:10">
      <c r="A6" s="7" t="s">
        <v>5</v>
      </c>
      <c r="B6" s="4">
        <v>4485</v>
      </c>
      <c r="C6" s="1">
        <f>+GETPIVOTDATA("$ TOTAL",$A$3,"01 DESTINO","Curso","02 SUB-DESTINO","Lic. Cerámica")*H1</f>
        <v>7025.0349000000006</v>
      </c>
      <c r="I6" s="7" t="s">
        <v>5</v>
      </c>
      <c r="J6" s="1">
        <v>7025.0349000000006</v>
      </c>
    </row>
    <row r="7" spans="1:10">
      <c r="A7" s="7" t="s">
        <v>3</v>
      </c>
      <c r="B7" s="4">
        <v>900</v>
      </c>
      <c r="C7" s="1">
        <f>+GETPIVOTDATA("$ TOTAL",$A$3,"01 DESTINO","Curso","02 SUB-DESTINO","Sem. 2")*H1</f>
        <v>1409.7060000000001</v>
      </c>
      <c r="I7" s="7" t="s">
        <v>3</v>
      </c>
      <c r="J7" s="1">
        <v>1409.7060000000001</v>
      </c>
    </row>
    <row r="8" spans="1:10">
      <c r="A8" s="7" t="s">
        <v>6</v>
      </c>
      <c r="B8" s="4">
        <v>5250</v>
      </c>
      <c r="C8" s="1">
        <f>+GETPIVOTDATA("$ TOTAL",$A$3,"01 DESTINO","Curso","02 SUB-DESTINO","T Alonso")*H1-2</f>
        <v>8221.2849999999999</v>
      </c>
      <c r="I8" s="7" t="s">
        <v>6</v>
      </c>
      <c r="J8" s="1">
        <v>8221.2849999999999</v>
      </c>
    </row>
    <row r="9" spans="1:10">
      <c r="A9" s="7" t="s">
        <v>10</v>
      </c>
      <c r="B9" s="4">
        <v>699</v>
      </c>
      <c r="C9" s="1">
        <f>+GETPIVOTDATA("$ TOTAL",$A$3,"01 DESTINO","Curso","02 SUB-DESTINO","T Bruzzone")*H1</f>
        <v>1094.87166</v>
      </c>
      <c r="I9" s="7" t="s">
        <v>10</v>
      </c>
      <c r="J9" s="1">
        <v>1094.87166</v>
      </c>
    </row>
    <row r="10" spans="1:10">
      <c r="A10" s="7" t="s">
        <v>1</v>
      </c>
      <c r="B10" s="4">
        <v>2400</v>
      </c>
      <c r="C10" s="1">
        <f>+GETPIVOTDATA("$ TOTAL",$A$3,"01 DESTINO","Curso","02 SUB-DESTINO","T Laborde")*H1+1</f>
        <v>3760.2160000000003</v>
      </c>
      <c r="I10" s="7" t="s">
        <v>1</v>
      </c>
      <c r="J10" s="1">
        <v>3760.2160000000003</v>
      </c>
    </row>
    <row r="11" spans="1:10">
      <c r="A11" s="7" t="s">
        <v>4</v>
      </c>
      <c r="B11" s="4">
        <v>7200</v>
      </c>
      <c r="C11" s="1">
        <f>+GETPIVOTDATA("$ TOTAL",$A$3,"01 DESTINO","Curso","02 SUB-DESTINO","Volúmen")*H1+2</f>
        <v>11279.648000000001</v>
      </c>
      <c r="I11" s="7" t="s">
        <v>4</v>
      </c>
      <c r="J11" s="1">
        <v>11279.648000000001</v>
      </c>
    </row>
    <row r="12" spans="1:10">
      <c r="A12" s="3" t="s">
        <v>8</v>
      </c>
      <c r="B12" s="4">
        <v>2362.5</v>
      </c>
      <c r="C12" s="5">
        <f>SUM(C13:C14)</f>
        <v>3699.51</v>
      </c>
      <c r="I12" s="6" t="s">
        <v>8</v>
      </c>
      <c r="J12" s="5">
        <f>SUM(J13:J14)</f>
        <v>3699.51</v>
      </c>
    </row>
    <row r="13" spans="1:10">
      <c r="A13" s="7" t="s">
        <v>9</v>
      </c>
      <c r="B13" s="4">
        <v>862.5</v>
      </c>
      <c r="C13" s="1">
        <v>1350</v>
      </c>
      <c r="I13" s="7" t="s">
        <v>9</v>
      </c>
      <c r="J13" s="1">
        <v>1350</v>
      </c>
    </row>
    <row r="14" spans="1:10">
      <c r="A14" s="7" t="s">
        <v>11</v>
      </c>
      <c r="B14" s="4">
        <v>1500</v>
      </c>
      <c r="C14" s="1">
        <f>+GETPIVOTDATA("$ TOTAL",$A$3,"01 DESTINO","Maldonado","02 SUB-DESTINO","P Hermosa (cine)")*H1</f>
        <v>2349.5100000000002</v>
      </c>
      <c r="I14" s="7" t="s">
        <v>11</v>
      </c>
      <c r="J14" s="1">
        <v>2349.5100000000002</v>
      </c>
    </row>
    <row r="15" spans="1:10">
      <c r="A15" s="3" t="s">
        <v>14</v>
      </c>
      <c r="B15" s="4">
        <v>31921.5</v>
      </c>
      <c r="C15" s="5">
        <f>+C12+C4</f>
        <v>49999.954060000004</v>
      </c>
      <c r="I15" s="8" t="s">
        <v>14</v>
      </c>
      <c r="J15" s="5">
        <f>+J12+J4</f>
        <v>49999.954060000004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Sol. Cot.</vt:lpstr>
      <vt:lpstr>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Usuario de Windows</cp:lastModifiedBy>
  <cp:lastPrinted>2018-04-25T15:19:39Z</cp:lastPrinted>
  <dcterms:created xsi:type="dcterms:W3CDTF">2017-03-10T20:04:39Z</dcterms:created>
  <dcterms:modified xsi:type="dcterms:W3CDTF">2018-06-07T17:24:34Z</dcterms:modified>
</cp:coreProperties>
</file>