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20520" windowHeight="9795"/>
  </bookViews>
  <sheets>
    <sheet name="Sol. Cot." sheetId="5" r:id="rId1"/>
    <sheet name="td" sheetId="2" state="hidden" r:id="rId2"/>
  </sheets>
  <calcPr calcId="144525"/>
  <pivotCaches>
    <pivotCache cacheId="1" r:id="rId3"/>
  </pivotCaches>
</workbook>
</file>

<file path=xl/calcChain.xml><?xml version="1.0" encoding="utf-8"?>
<calcChain xmlns="http://schemas.openxmlformats.org/spreadsheetml/2006/main">
  <c r="J12" i="2" l="1"/>
  <c r="J4" i="2"/>
  <c r="G1" i="2"/>
  <c r="C10" i="2"/>
  <c r="C7" i="2"/>
  <c r="C8" i="2"/>
  <c r="C11" i="2"/>
  <c r="C6" i="2"/>
  <c r="C5" i="2"/>
  <c r="C9" i="2"/>
  <c r="C14" i="2"/>
  <c r="J15" i="2" l="1"/>
  <c r="C4" i="2"/>
  <c r="C12" i="2"/>
  <c r="C15" i="2" l="1"/>
</calcChain>
</file>

<file path=xl/sharedStrings.xml><?xml version="1.0" encoding="utf-8"?>
<sst xmlns="http://schemas.openxmlformats.org/spreadsheetml/2006/main" count="51" uniqueCount="39">
  <si>
    <t>Curso</t>
  </si>
  <si>
    <t>T Laborde</t>
  </si>
  <si>
    <t>Sem. 2</t>
  </si>
  <si>
    <t>Volúmen</t>
  </si>
  <si>
    <t>Lic. Cerámica</t>
  </si>
  <si>
    <t>T Alonso</t>
  </si>
  <si>
    <t>1er. año</t>
  </si>
  <si>
    <t>Maldonado</t>
  </si>
  <si>
    <t>Mald. 1er año</t>
  </si>
  <si>
    <t xml:space="preserve"> </t>
  </si>
  <si>
    <t>T Bruzzone</t>
  </si>
  <si>
    <t>P Hermosa (cine)</t>
  </si>
  <si>
    <t>Etiquetas de fila</t>
  </si>
  <si>
    <t>Suma de $ TOTAL</t>
  </si>
  <si>
    <t>Total general</t>
  </si>
  <si>
    <t>Item</t>
  </si>
  <si>
    <t xml:space="preserve">Sr. Proveedor: </t>
  </si>
  <si>
    <t>Atentamente</t>
  </si>
  <si>
    <t>Compras</t>
  </si>
  <si>
    <t>Sol 67-68</t>
  </si>
  <si>
    <r>
      <rPr>
        <b/>
        <u/>
        <sz val="16"/>
        <color theme="1"/>
        <rFont val="Arial Narrow"/>
        <family val="2"/>
      </rPr>
      <t xml:space="preserve">Forma de pago: </t>
    </r>
    <r>
      <rPr>
        <sz val="16"/>
        <color theme="1"/>
        <rFont val="Arial Narrow"/>
        <family val="2"/>
      </rPr>
      <t>-  Crédito 30 días SIIF, podrá adjudicarse a los proveedores que estén ACTIVOS en el RUPE</t>
    </r>
  </si>
  <si>
    <t>Artículo</t>
  </si>
  <si>
    <t>Detalle</t>
  </si>
  <si>
    <t>ARTICULO</t>
  </si>
  <si>
    <t>Subir la oferta solamente por páginas estatales</t>
  </si>
  <si>
    <t>Agradecemos enviar respuesta a la mayor brevedad posible.</t>
  </si>
  <si>
    <t>COD SICE</t>
  </si>
  <si>
    <r>
      <t xml:space="preserve">Deberá agregarse cualquier dato útil para una posterior adjudicacion en archivo adjunto y </t>
    </r>
    <r>
      <rPr>
        <b/>
        <sz val="20"/>
        <color theme="1"/>
        <rFont val="Arial Narrow"/>
        <family val="2"/>
      </rPr>
      <t xml:space="preserve">aclarar en cada cotización a que opción correponde. </t>
    </r>
  </si>
  <si>
    <t>Cant. Hasta</t>
  </si>
  <si>
    <r>
      <t xml:space="preserve">Se deberá cotizar los productos con las diferentes opciones/presentaciones posibles - </t>
    </r>
    <r>
      <rPr>
        <b/>
        <sz val="20"/>
        <color theme="1"/>
        <rFont val="Arial Narrow"/>
        <family val="2"/>
      </rPr>
      <t>Cotizar solamante de PESOS URUGUAYOS</t>
    </r>
  </si>
  <si>
    <t xml:space="preserve">Lente </t>
  </si>
  <si>
    <t>AF - FX 35mm f/2 D original para Nikon full frame</t>
  </si>
  <si>
    <t xml:space="preserve">Tarjeta de memoria </t>
  </si>
  <si>
    <t>profesional SDXC 128 GB</t>
  </si>
  <si>
    <t>disco duro</t>
  </si>
  <si>
    <t>externo, Capacidad: 4TB Conexión: 3 USB</t>
  </si>
  <si>
    <t>Montevideo,  16 de abril de 2018</t>
  </si>
  <si>
    <r>
      <rPr>
        <b/>
        <sz val="16"/>
        <color theme="1"/>
        <rFont val="Arial Narrow"/>
        <family val="2"/>
      </rPr>
      <t>Plazo para entrega de ofertas</t>
    </r>
    <r>
      <rPr>
        <sz val="16"/>
        <color theme="1"/>
        <rFont val="Arial Narrow"/>
        <family val="2"/>
      </rPr>
      <t>:  20/04/18</t>
    </r>
    <r>
      <rPr>
        <b/>
        <sz val="16"/>
        <color theme="1"/>
        <rFont val="Arial Narrow"/>
        <family val="2"/>
      </rPr>
      <t>; hora 12:00</t>
    </r>
  </si>
  <si>
    <t xml:space="preserve">Solicitamos cotizacion por los siguientes artículos del Proyecto "“Subjetividades y repertorios visuales en torno al paisaje industrial de la ciudad de Paysandú"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</si>
</sst>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#,##0_ ;[Red]\-#,##0\ "/>
    <numFmt numFmtId="165" formatCode="#,##0.00&quot;    &quot;;&quot;-&quot;#,##0.00&quot;    &quot;;&quot;-&quot;#&quot;    &quot;;@&quot; &quot;"/>
    <numFmt numFmtId="166" formatCode="#,##0.00&quot; &quot;[$€-C0A];[Red]&quot;-&quot;#,##0.00&quot; &quot;[$€-C0A]"/>
    <numFmt numFmtId="167" formatCode="[$$-380A]#,##0.00;[Red]&quot;(&quot;[$$-380A]#,##0.00&quot;)&quot;"/>
    <numFmt numFmtId="168" formatCode="[$-C0A]General"/>
    <numFmt numFmtId="169" formatCode="_-* #,##0\ _€_-;\-* #,##0\ _€_-;_-* &quot;-&quot;??\ _€_-;_-@_-"/>
    <numFmt numFmtId="170" formatCode="0.0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Arial1"/>
    </font>
    <font>
      <u/>
      <sz val="11"/>
      <color theme="10"/>
      <name val="Calibri"/>
      <family val="2"/>
      <scheme val="minor"/>
    </font>
    <font>
      <sz val="11"/>
      <color rgb="FF000000"/>
      <name val="Arial1"/>
    </font>
    <font>
      <sz val="10"/>
      <color rgb="FF000000"/>
      <name val="Arial"/>
      <family val="2"/>
    </font>
    <font>
      <b/>
      <i/>
      <u/>
      <sz val="11"/>
      <color rgb="FF000000"/>
      <name val="Arial1"/>
    </font>
    <font>
      <sz val="11"/>
      <color indexed="8"/>
      <name val="Calibri"/>
      <family val="2"/>
      <charset val="1"/>
    </font>
    <font>
      <sz val="16"/>
      <color theme="1"/>
      <name val="Arial Narrow"/>
      <family val="2"/>
    </font>
    <font>
      <sz val="16"/>
      <color rgb="FFFF0000"/>
      <name val="Arial Narrow"/>
      <family val="2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 Narrow"/>
      <family val="2"/>
    </font>
    <font>
      <b/>
      <sz val="16"/>
      <color theme="1"/>
      <name val="Arial Narrow"/>
      <family val="2"/>
    </font>
    <font>
      <sz val="16"/>
      <color indexed="8"/>
      <name val="Arial Narrow"/>
      <family val="2"/>
    </font>
    <font>
      <b/>
      <u/>
      <sz val="16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 textRotation="90"/>
    </xf>
    <xf numFmtId="0" fontId="5" fillId="0" borderId="0">
      <alignment horizontal="center" textRotation="90"/>
    </xf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8" fillId="0" borderId="0"/>
    <xf numFmtId="166" fontId="8" fillId="0" borderId="0"/>
    <xf numFmtId="167" fontId="8" fillId="0" borderId="0"/>
    <xf numFmtId="168" fontId="9" fillId="0" borderId="0">
      <alignment horizontal="center"/>
    </xf>
    <xf numFmtId="0" fontId="5" fillId="0" borderId="0">
      <alignment horizontal="center"/>
    </xf>
    <xf numFmtId="168" fontId="9" fillId="0" borderId="0">
      <alignment horizontal="center" textRotation="90"/>
    </xf>
    <xf numFmtId="0" fontId="5" fillId="0" borderId="0">
      <alignment horizontal="center" textRotation="90"/>
    </xf>
    <xf numFmtId="0" fontId="10" fillId="0" borderId="0" applyNumberFormat="0" applyFill="0" applyBorder="0" applyAlignment="0" applyProtection="0"/>
    <xf numFmtId="168" fontId="11" fillId="0" borderId="0"/>
    <xf numFmtId="0" fontId="4" fillId="0" borderId="0"/>
    <xf numFmtId="0" fontId="12" fillId="0" borderId="0"/>
    <xf numFmtId="168" fontId="13" fillId="0" borderId="0"/>
    <xf numFmtId="0" fontId="8" fillId="0" borderId="0"/>
    <xf numFmtId="166" fontId="13" fillId="0" borderId="0"/>
    <xf numFmtId="167" fontId="8" fillId="0" borderId="0"/>
    <xf numFmtId="166" fontId="8" fillId="0" borderId="0"/>
    <xf numFmtId="0" fontId="14" fillId="0" borderId="0"/>
  </cellStyleXfs>
  <cellXfs count="37">
    <xf numFmtId="0" fontId="0" fillId="0" borderId="0" xfId="0"/>
    <xf numFmtId="169" fontId="0" fillId="0" borderId="0" xfId="1" applyNumberFormat="1" applyFont="1"/>
    <xf numFmtId="170" fontId="0" fillId="0" borderId="0" xfId="0" applyNumberFormat="1"/>
    <xf numFmtId="0" fontId="0" fillId="0" borderId="0" xfId="0" applyAlignment="1">
      <alignment horizontal="left"/>
    </xf>
    <xf numFmtId="43" fontId="0" fillId="0" borderId="0" xfId="0" applyNumberFormat="1"/>
    <xf numFmtId="169" fontId="2" fillId="3" borderId="1" xfId="0" applyNumberFormat="1" applyFont="1" applyFill="1" applyBorder="1"/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2" fillId="3" borderId="1" xfId="0" applyFont="1" applyFill="1" applyBorder="1" applyAlignment="1">
      <alignment horizontal="left"/>
    </xf>
    <xf numFmtId="0" fontId="0" fillId="0" borderId="0" xfId="0" pivotButton="1"/>
    <xf numFmtId="0" fontId="2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6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justify" vertical="center"/>
    </xf>
    <xf numFmtId="0" fontId="17" fillId="2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/>
    <xf numFmtId="168" fontId="19" fillId="0" borderId="0" xfId="2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justify" vertical="center"/>
    </xf>
    <xf numFmtId="0" fontId="19" fillId="0" borderId="0" xfId="0" applyFont="1" applyAlignment="1">
      <alignment horizontal="right" vertical="center"/>
    </xf>
    <xf numFmtId="0" fontId="15" fillId="0" borderId="0" xfId="0" applyFont="1" applyFill="1" applyAlignment="1">
      <alignment horizontal="justify" vertical="center"/>
    </xf>
    <xf numFmtId="0" fontId="17" fillId="2" borderId="0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top"/>
    </xf>
    <xf numFmtId="0" fontId="23" fillId="0" borderId="0" xfId="0" applyFont="1" applyAlignment="1">
      <alignment horizontal="left" vertical="center"/>
    </xf>
    <xf numFmtId="0" fontId="24" fillId="4" borderId="3" xfId="0" applyFont="1" applyFill="1" applyBorder="1" applyAlignment="1">
      <alignment horizontal="center" vertical="top"/>
    </xf>
    <xf numFmtId="0" fontId="24" fillId="4" borderId="3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left" vertical="center" wrapText="1"/>
    </xf>
  </cellXfs>
  <cellStyles count="30">
    <cellStyle name="Excel Built-in Comma" xfId="2"/>
    <cellStyle name="Excel Built-in Heading 1" xfId="3"/>
    <cellStyle name="Excel Built-in Heading 2" xfId="4"/>
    <cellStyle name="Excel Built-in Heading1 1" xfId="5"/>
    <cellStyle name="Excel Built-in Heading1 2" xfId="6"/>
    <cellStyle name="Excel Built-in Hipervínculo 2" xfId="7"/>
    <cellStyle name="Excel Built-in Hyperlink" xfId="8"/>
    <cellStyle name="Excel Built-in Normal" xfId="29"/>
    <cellStyle name="Excel Built-in Normal 2" xfId="9"/>
    <cellStyle name="Excel Built-in Normal 3" xfId="10"/>
    <cellStyle name="Excel Built-in Normal 5" xfId="11"/>
    <cellStyle name="Excel Built-in Result 1" xfId="12"/>
    <cellStyle name="Excel Built-in Result 2" xfId="13"/>
    <cellStyle name="Excel Built-in Result2 1" xfId="14"/>
    <cellStyle name="Excel Built-in Result2 2" xfId="15"/>
    <cellStyle name="Heading" xfId="16"/>
    <cellStyle name="Heading 2" xfId="17"/>
    <cellStyle name="Heading1" xfId="18"/>
    <cellStyle name="Heading1 2" xfId="19"/>
    <cellStyle name="Hipervínculo 2" xfId="20"/>
    <cellStyle name="Millares" xfId="1" builtinId="3"/>
    <cellStyle name="Normal" xfId="0" builtinId="0"/>
    <cellStyle name="Normal 2" xfId="21"/>
    <cellStyle name="Normal 3" xfId="22"/>
    <cellStyle name="Normal 5" xfId="23"/>
    <cellStyle name="Result" xfId="24"/>
    <cellStyle name="Result 2" xfId="25"/>
    <cellStyle name="Result2" xfId="26"/>
    <cellStyle name="Result2 2" xfId="27"/>
    <cellStyle name="Result2 3" xfId="28"/>
  </cellStyles>
  <dxfs count="1">
    <dxf>
      <numFmt numFmtId="35" formatCode="_-* #,##0.00\ _€_-;\-* #,##0.0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45878</xdr:colOff>
      <xdr:row>1</xdr:row>
      <xdr:rowOff>47625</xdr:rowOff>
    </xdr:from>
    <xdr:to>
      <xdr:col>2</xdr:col>
      <xdr:colOff>635000</xdr:colOff>
      <xdr:row>6</xdr:row>
      <xdr:rowOff>198948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128" y="301625"/>
          <a:ext cx="1382872" cy="14213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4281322</xdr:colOff>
      <xdr:row>1</xdr:row>
      <xdr:rowOff>28726</xdr:rowOff>
    </xdr:from>
    <xdr:to>
      <xdr:col>8</xdr:col>
      <xdr:colOff>1193629</xdr:colOff>
      <xdr:row>6</xdr:row>
      <xdr:rowOff>104321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1697" y="282726"/>
          <a:ext cx="1897057" cy="13455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304800</xdr:colOff>
      <xdr:row>16</xdr:row>
      <xdr:rowOff>34925</xdr:rowOff>
    </xdr:to>
    <xdr:sp macro="" textlink="">
      <xdr:nvSpPr>
        <xdr:cNvPr id="1026" name="AutoShape 2" descr="Pizarra combinada Bi-Office con marco de aluminio 100 x 150 cm"/>
        <xdr:cNvSpPr>
          <a:spLocks noChangeAspect="1" noChangeArrowheads="1"/>
        </xdr:cNvSpPr>
      </xdr:nvSpPr>
      <xdr:spPr bwMode="auto">
        <a:xfrm>
          <a:off x="17878425" y="441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03%20Armarios%20(Danza%20y%20Musso)%20%20%20%20%20%20%20%20%20%20%20%20Sol.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ras" refreshedDate="42804.714168055558" createdVersion="4" refreshedVersion="4" minRefreshableVersion="3" recordCount="29">
  <cacheSource type="worksheet">
    <worksheetSource ref="A2:L3" sheet="1" r:id="rId2"/>
  </cacheSource>
  <cacheFields count="12">
    <cacheField name="ESTADO" numFmtId="0">
      <sharedItems/>
    </cacheField>
    <cacheField name="SOL" numFmtId="0">
      <sharedItems containsSemiMixedTypes="0" containsString="0" containsNumber="1" containsInteger="1" minValue="67" maxValue="68"/>
    </cacheField>
    <cacheField name="OC" numFmtId="0">
      <sharedItems containsSemiMixedTypes="0" containsString="0" containsNumber="1" containsInteger="1" minValue="0" maxValue="0"/>
    </cacheField>
    <cacheField name="01 FAMILIA" numFmtId="0">
      <sharedItems/>
    </cacheField>
    <cacheField name="01 DESTINO" numFmtId="0">
      <sharedItems count="2">
        <s v="Curso"/>
        <s v="Maldonado"/>
      </sharedItems>
    </cacheField>
    <cacheField name="02 SUB-DESTINO" numFmtId="0">
      <sharedItems count="9">
        <s v="T Laborde"/>
        <s v="Sem. 2"/>
        <s v="Volúmen"/>
        <s v="Lic. Cerámica"/>
        <s v="T Alonso"/>
        <s v="1er. año"/>
        <s v="Mald. 1er año"/>
        <s v="T Bruzzone"/>
        <s v="P Hermosa (cine)"/>
      </sharedItems>
    </cacheField>
    <cacheField name="CANT." numFmtId="0">
      <sharedItems containsSemiMixedTypes="0" containsString="0" containsNumber="1" containsInteger="1" minValue="2" maxValue="20"/>
    </cacheField>
    <cacheField name="01 Unidades" numFmtId="0">
      <sharedItems/>
    </cacheField>
    <cacheField name="01 ARTICULO" numFmtId="0">
      <sharedItems/>
    </cacheField>
    <cacheField name="CARACTERISTICAS" numFmtId="0">
      <sharedItems/>
    </cacheField>
    <cacheField name="$ UNIT." numFmtId="164">
      <sharedItems containsSemiMixedTypes="0" containsString="0" containsNumber="1" minValue="25.299999999999997" maxValue="184"/>
    </cacheField>
    <cacheField name="$ TOTAL" numFmtId="164">
      <sharedItems containsSemiMixedTypes="0" containsString="0" containsNumber="1" minValue="158.69999999999999" maxValue="36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s v="en proc"/>
    <n v="67"/>
    <n v="0"/>
    <s v="Pincel "/>
    <x v="0"/>
    <x v="0"/>
    <n v="4"/>
    <s v="Unidad"/>
    <s v="Pincel"/>
    <s v="1 &quot;   ¿otra caracterísitca, material, chato, redondo, etc?"/>
    <n v="150"/>
    <n v="600"/>
  </r>
  <r>
    <s v="en proc"/>
    <n v="67"/>
    <n v="0"/>
    <s v="Pincel "/>
    <x v="0"/>
    <x v="0"/>
    <n v="4"/>
    <s v="Unidad"/>
    <s v="Pincel"/>
    <s v="1 1/2&quot;    ¿otra caracterísitca, material, chato, redondo, etc?"/>
    <n v="150"/>
    <n v="600"/>
  </r>
  <r>
    <s v="en proc"/>
    <n v="67"/>
    <n v="0"/>
    <s v="Pincel "/>
    <x v="0"/>
    <x v="0"/>
    <n v="4"/>
    <s v="Unidad"/>
    <s v="Pincel"/>
    <s v="1/2 &quot;    ¿otra caracterísitca, material, chato, redondo, etc?"/>
    <n v="150"/>
    <n v="600"/>
  </r>
  <r>
    <s v="en proc"/>
    <n v="67"/>
    <n v="0"/>
    <s v="Pincel "/>
    <x v="0"/>
    <x v="1"/>
    <n v="6"/>
    <s v="Unidad"/>
    <s v="Pincel"/>
    <s v="2 1/2&quot;    / p/pintura al agua  / p/pared"/>
    <n v="150"/>
    <n v="900"/>
  </r>
  <r>
    <s v="en proc"/>
    <n v="67"/>
    <n v="0"/>
    <s v="Pincel "/>
    <x v="0"/>
    <x v="0"/>
    <n v="4"/>
    <s v="Unidad"/>
    <s v="Pincel"/>
    <s v="2&quot;   ¿otra caracterísitca, material, chato, redondo, etc?"/>
    <n v="150"/>
    <n v="600"/>
  </r>
  <r>
    <s v="en proc"/>
    <n v="67"/>
    <n v="0"/>
    <s v="Pincel "/>
    <x v="0"/>
    <x v="2"/>
    <n v="12"/>
    <s v="Unidad"/>
    <s v="Pincel  "/>
    <s v="1 1/2&quot;    tipo roma pro"/>
    <n v="150"/>
    <n v="1800"/>
  </r>
  <r>
    <s v="en proc"/>
    <n v="67"/>
    <n v="0"/>
    <s v="Pincel "/>
    <x v="0"/>
    <x v="2"/>
    <n v="12"/>
    <s v="Unidad"/>
    <s v="Pincel  "/>
    <s v="1&quot;          tipo  roma pro"/>
    <n v="150"/>
    <n v="1800"/>
  </r>
  <r>
    <s v="en proc"/>
    <n v="67"/>
    <n v="0"/>
    <s v="Pincel "/>
    <x v="0"/>
    <x v="2"/>
    <n v="12"/>
    <s v="Unidad"/>
    <s v="Pincel  "/>
    <s v="1/2&quot;      tipo roma pro"/>
    <n v="150"/>
    <n v="1800"/>
  </r>
  <r>
    <s v="en proc"/>
    <n v="67"/>
    <n v="0"/>
    <s v="Pincel "/>
    <x v="0"/>
    <x v="2"/>
    <n v="12"/>
    <s v="Unidad"/>
    <s v="Pincel  "/>
    <s v="2&quot;           tipo roma pro"/>
    <n v="150"/>
    <n v="1800"/>
  </r>
  <r>
    <s v="en proc"/>
    <n v="67"/>
    <n v="0"/>
    <s v="Pincel "/>
    <x v="0"/>
    <x v="3"/>
    <n v="20"/>
    <s v="Unidad"/>
    <s v="Pincel  chato"/>
    <s v="Nº 04"/>
    <n v="25.299999999999997"/>
    <n v="505.99999999999994"/>
  </r>
  <r>
    <s v="en proc"/>
    <n v="67"/>
    <n v="0"/>
    <s v="Pincel "/>
    <x v="0"/>
    <x v="3"/>
    <n v="20"/>
    <s v="Unidad"/>
    <s v="Pincel  chato"/>
    <s v="Nº 08"/>
    <n v="31.049999999999997"/>
    <n v="621"/>
  </r>
  <r>
    <s v="en proc"/>
    <n v="67"/>
    <n v="0"/>
    <s v="Pincel "/>
    <x v="0"/>
    <x v="3"/>
    <n v="20"/>
    <s v="Unidad"/>
    <s v="Pincel  chato"/>
    <s v="Nº 12"/>
    <n v="40.25"/>
    <n v="805"/>
  </r>
  <r>
    <s v="en proc"/>
    <n v="67"/>
    <n v="0"/>
    <s v="Pincel "/>
    <x v="0"/>
    <x v="4"/>
    <n v="10"/>
    <s v="gramo"/>
    <s v="Pincel  p/oleo"/>
    <s v="Nº 12"/>
    <n v="150"/>
    <n v="1500"/>
  </r>
  <r>
    <s v="en proc"/>
    <n v="67"/>
    <n v="0"/>
    <s v="Pincel "/>
    <x v="0"/>
    <x v="4"/>
    <n v="10"/>
    <s v="Unidad"/>
    <s v="Pincel  p/oleo"/>
    <s v="Nº 18"/>
    <n v="150"/>
    <n v="1500"/>
  </r>
  <r>
    <s v="en proc"/>
    <n v="67"/>
    <n v="0"/>
    <s v="Pincel "/>
    <x v="0"/>
    <x v="4"/>
    <n v="10"/>
    <s v="Unidad"/>
    <s v="Pincel  p/oleo"/>
    <s v="Nº 24"/>
    <n v="150"/>
    <n v="1500"/>
  </r>
  <r>
    <s v="en proc"/>
    <n v="67"/>
    <n v="0"/>
    <s v="Pincel "/>
    <x v="0"/>
    <x v="3"/>
    <n v="20"/>
    <s v="Unidad"/>
    <s v="Pincel  redondo"/>
    <s v="Nº 04"/>
    <n v="26.45"/>
    <n v="529"/>
  </r>
  <r>
    <s v="en proc"/>
    <n v="67"/>
    <n v="0"/>
    <s v="Pincel "/>
    <x v="0"/>
    <x v="3"/>
    <n v="20"/>
    <s v="Unidad"/>
    <s v="Pincel  redondo"/>
    <s v="Nº 08"/>
    <n v="36.799999999999997"/>
    <n v="736"/>
  </r>
  <r>
    <s v="en proc"/>
    <n v="67"/>
    <n v="0"/>
    <s v="Pincel "/>
    <x v="0"/>
    <x v="3"/>
    <n v="20"/>
    <s v="Unidad"/>
    <s v="Pincel  redondo"/>
    <s v="Nº 12"/>
    <n v="64.399999999999991"/>
    <n v="1287.9999999999998"/>
  </r>
  <r>
    <s v="en proc"/>
    <n v="67"/>
    <n v="0"/>
    <s v="Pincel "/>
    <x v="0"/>
    <x v="5"/>
    <n v="20"/>
    <s v="Unidad "/>
    <s v="Pincel acuarela "/>
    <s v="Nº 02"/>
    <n v="79.349999999999994"/>
    <n v="1587"/>
  </r>
  <r>
    <s v="en proc"/>
    <n v="68"/>
    <n v="0"/>
    <s v="Pincel "/>
    <x v="1"/>
    <x v="6"/>
    <n v="2"/>
    <s v="Unidad "/>
    <s v="Pincel acuarela "/>
    <s v="Nº 02"/>
    <n v="79.349999999999994"/>
    <n v="158.69999999999999"/>
  </r>
  <r>
    <s v="en proc"/>
    <n v="67"/>
    <n v="0"/>
    <s v="Pincel "/>
    <x v="0"/>
    <x v="5"/>
    <n v="20"/>
    <s v="Unidad "/>
    <s v="Pincel acuarela "/>
    <s v="Nº 06"/>
    <n v="167.89999999999998"/>
    <n v="3357.9999999999995"/>
  </r>
  <r>
    <s v="en proc"/>
    <n v="68"/>
    <n v="0"/>
    <s v="Pincel "/>
    <x v="1"/>
    <x v="6"/>
    <n v="2"/>
    <s v="Unidad "/>
    <s v="Pincel acuarela "/>
    <s v="Nº 06"/>
    <n v="167.89999999999998"/>
    <n v="335.79999999999995"/>
  </r>
  <r>
    <s v="en proc"/>
    <n v="67"/>
    <n v="0"/>
    <s v="Pincel "/>
    <x v="0"/>
    <x v="5"/>
    <n v="20"/>
    <s v="Unidad "/>
    <s v="Pincel acuarela "/>
    <s v="Nº 08"/>
    <n v="184"/>
    <n v="3680"/>
  </r>
  <r>
    <s v="en proc"/>
    <n v="68"/>
    <n v="0"/>
    <s v="Pincel "/>
    <x v="1"/>
    <x v="6"/>
    <n v="2"/>
    <s v="Unidad "/>
    <s v="Pincel acuarela "/>
    <s v="Nº 08"/>
    <n v="184"/>
    <n v="368"/>
  </r>
  <r>
    <s v="en proc"/>
    <n v="67"/>
    <n v="0"/>
    <s v="Pincel "/>
    <x v="0"/>
    <x v="7"/>
    <n v="4"/>
    <s v="Unidad"/>
    <s v="Pincel chato"/>
    <s v="Cabo largo/ Nº2  (artístico)"/>
    <n v="58.25"/>
    <n v="233"/>
  </r>
  <r>
    <s v="en proc"/>
    <n v="67"/>
    <n v="0"/>
    <s v="Pincel "/>
    <x v="0"/>
    <x v="7"/>
    <n v="4"/>
    <s v="Unidad"/>
    <s v="Pincel chato"/>
    <s v="Cabo largo/ Nº6  (artístico)"/>
    <n v="58.25"/>
    <n v="233"/>
  </r>
  <r>
    <s v="en proc"/>
    <n v="67"/>
    <n v="0"/>
    <s v="Pincel "/>
    <x v="0"/>
    <x v="7"/>
    <n v="4"/>
    <s v="Unidad"/>
    <s v="Pincel chato"/>
    <s v="Cabo largo/ Nº8  (artístico)"/>
    <n v="58.25"/>
    <n v="233"/>
  </r>
  <r>
    <s v="en proc"/>
    <n v="68"/>
    <n v="0"/>
    <s v="Pincel "/>
    <x v="1"/>
    <x v="8"/>
    <n v="10"/>
    <s v="Unidad"/>
    <s v="Pincel de pelo de marta"/>
    <s v="tamaño?   Otra característica?"/>
    <n v="150"/>
    <n v="1500"/>
  </r>
  <r>
    <s v="en proc"/>
    <n v="67"/>
    <n v="0"/>
    <s v="Pincel "/>
    <x v="0"/>
    <x v="4"/>
    <n v="5"/>
    <s v="Unidad"/>
    <s v="Pinceletas"/>
    <s v="15 cm de ancho"/>
    <n v="150"/>
    <n v="7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15" firstHeaderRow="1" firstDataRow="1" firstDataCol="1"/>
  <pivotFields count="12"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10">
        <item x="5"/>
        <item x="3"/>
        <item x="6"/>
        <item x="8"/>
        <item x="1"/>
        <item x="4"/>
        <item x="7"/>
        <item x="0"/>
        <item x="2"/>
        <item t="default"/>
      </items>
    </pivotField>
    <pivotField showAll="0"/>
    <pivotField showAll="0"/>
    <pivotField showAll="0"/>
    <pivotField showAll="0"/>
    <pivotField numFmtId="164" showAll="0"/>
    <pivotField dataField="1" numFmtId="164" showAll="0"/>
  </pivotFields>
  <rowFields count="2">
    <field x="4"/>
    <field x="5"/>
  </rowFields>
  <rowItems count="12">
    <i>
      <x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>
      <x v="1"/>
    </i>
    <i r="1">
      <x v="2"/>
    </i>
    <i r="1">
      <x v="3"/>
    </i>
    <i t="grand">
      <x/>
    </i>
  </rowItems>
  <colItems count="1">
    <i/>
  </colItems>
  <dataFields count="1">
    <dataField name="Suma de $ TOTAL" fld="11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2"/>
  <sheetViews>
    <sheetView showGridLines="0" tabSelected="1" zoomScale="60" zoomScaleNormal="60" workbookViewId="0">
      <selection activeCell="I20" sqref="I20"/>
    </sheetView>
  </sheetViews>
  <sheetFormatPr baseColWidth="10" defaultColWidth="9.140625" defaultRowHeight="20.25"/>
  <cols>
    <col min="1" max="1" width="9.140625" style="11"/>
    <col min="2" max="4" width="12" style="11" customWidth="1"/>
    <col min="5" max="5" width="8.7109375" style="11" customWidth="1"/>
    <col min="6" max="6" width="13.5703125" style="11" customWidth="1"/>
    <col min="7" max="7" width="40" style="11" customWidth="1"/>
    <col min="8" max="8" width="74.85546875" style="11" customWidth="1"/>
    <col min="9" max="9" width="18" style="11" customWidth="1"/>
    <col min="10" max="10" width="7.85546875" style="11" customWidth="1"/>
    <col min="11" max="11" width="17.140625" style="11" customWidth="1"/>
    <col min="12" max="12" width="18.7109375" style="11" customWidth="1"/>
    <col min="13" max="13" width="21" style="11" customWidth="1"/>
    <col min="14" max="14" width="3.140625" style="11" customWidth="1"/>
    <col min="15" max="15" width="55.85546875" style="11" customWidth="1"/>
    <col min="16" max="16" width="80.85546875" style="11" bestFit="1" customWidth="1"/>
    <col min="17" max="16384" width="9.140625" style="11"/>
  </cols>
  <sheetData>
    <row r="2" spans="2:16">
      <c r="E2" s="12"/>
      <c r="F2" s="12"/>
    </row>
    <row r="3" spans="2:16">
      <c r="B3" s="13"/>
      <c r="C3" s="13"/>
      <c r="D3" s="13"/>
      <c r="E3" s="13"/>
      <c r="F3" s="13"/>
      <c r="G3" s="14"/>
      <c r="H3" s="14"/>
      <c r="I3" s="14"/>
    </row>
    <row r="4" spans="2:16">
      <c r="B4" s="13"/>
      <c r="C4" s="13"/>
      <c r="D4" s="13"/>
      <c r="E4" s="13"/>
      <c r="F4" s="13"/>
      <c r="G4" s="14"/>
      <c r="H4" s="14"/>
      <c r="I4" s="14"/>
    </row>
    <row r="5" spans="2:16">
      <c r="B5" s="13"/>
      <c r="C5" s="13"/>
      <c r="D5" s="13"/>
      <c r="E5" s="13"/>
      <c r="F5" s="13"/>
      <c r="G5" s="14"/>
      <c r="H5" s="14"/>
      <c r="I5" s="14"/>
    </row>
    <row r="6" spans="2:16">
      <c r="B6" s="13"/>
      <c r="C6" s="13"/>
      <c r="D6" s="13"/>
      <c r="E6" s="13"/>
      <c r="F6" s="13"/>
      <c r="G6" s="14"/>
      <c r="H6" s="14"/>
      <c r="I6" s="14"/>
      <c r="L6" s="15" t="s">
        <v>9</v>
      </c>
    </row>
    <row r="7" spans="2:16">
      <c r="B7" s="13"/>
      <c r="C7" s="13"/>
      <c r="D7" s="13"/>
      <c r="E7" s="13"/>
      <c r="F7" s="13"/>
      <c r="G7" s="14"/>
      <c r="H7" s="14"/>
      <c r="I7" s="14"/>
    </row>
    <row r="8" spans="2:16">
      <c r="B8" s="16" t="s">
        <v>16</v>
      </c>
      <c r="C8" s="16"/>
      <c r="D8" s="16"/>
      <c r="E8" s="13"/>
      <c r="F8" s="13"/>
      <c r="G8" s="14"/>
      <c r="H8" s="14"/>
      <c r="I8" s="28" t="s">
        <v>36</v>
      </c>
      <c r="J8" s="28"/>
    </row>
    <row r="9" spans="2:16" ht="48" customHeight="1">
      <c r="B9" s="36" t="s">
        <v>38</v>
      </c>
      <c r="C9" s="36"/>
      <c r="D9" s="36"/>
      <c r="E9" s="36"/>
      <c r="F9" s="36"/>
      <c r="G9" s="36"/>
      <c r="H9" s="36"/>
      <c r="I9" s="36"/>
    </row>
    <row r="10" spans="2:16">
      <c r="B10" s="17"/>
      <c r="C10" s="17"/>
      <c r="D10" s="17"/>
      <c r="E10" s="18"/>
      <c r="F10" s="18"/>
      <c r="G10" s="17"/>
      <c r="H10" s="17"/>
      <c r="I10" s="17"/>
      <c r="J10" s="19"/>
      <c r="K10" s="19"/>
      <c r="L10" s="19"/>
      <c r="M10" s="19"/>
    </row>
    <row r="11" spans="2:16" ht="21">
      <c r="B11" s="17"/>
      <c r="C11" s="17"/>
      <c r="D11" s="17"/>
      <c r="E11" s="18"/>
      <c r="F11" s="18"/>
      <c r="G11" s="35" t="s">
        <v>23</v>
      </c>
      <c r="H11" s="35"/>
      <c r="I11" s="35"/>
      <c r="J11" s="19"/>
      <c r="K11" s="19"/>
    </row>
    <row r="12" spans="2:16" s="21" customFormat="1" ht="31.5" customHeight="1">
      <c r="B12" s="20" t="s">
        <v>15</v>
      </c>
      <c r="C12" s="31"/>
      <c r="D12" s="30" t="s">
        <v>26</v>
      </c>
      <c r="E12" s="35" t="s">
        <v>28</v>
      </c>
      <c r="F12" s="35"/>
      <c r="G12" s="20" t="s">
        <v>21</v>
      </c>
      <c r="H12" s="20" t="s">
        <v>22</v>
      </c>
      <c r="I12" s="20"/>
    </row>
    <row r="13" spans="2:16" s="21" customFormat="1" ht="31.5" customHeight="1">
      <c r="B13" s="33">
        <v>1</v>
      </c>
      <c r="C13" s="33"/>
      <c r="D13" s="33">
        <v>14662</v>
      </c>
      <c r="E13" s="33">
        <v>1</v>
      </c>
      <c r="F13" s="33"/>
      <c r="G13" s="33" t="s">
        <v>30</v>
      </c>
      <c r="H13" s="33" t="s">
        <v>31</v>
      </c>
      <c r="I13" s="33"/>
    </row>
    <row r="14" spans="2:16" s="21" customFormat="1" ht="31.5" customHeight="1">
      <c r="B14" s="33">
        <v>2</v>
      </c>
      <c r="C14" s="33"/>
      <c r="D14" s="33">
        <v>65773</v>
      </c>
      <c r="E14" s="33">
        <v>1</v>
      </c>
      <c r="F14" s="33"/>
      <c r="G14" s="33" t="s">
        <v>32</v>
      </c>
      <c r="H14" s="33" t="s">
        <v>33</v>
      </c>
      <c r="I14" s="33"/>
    </row>
    <row r="15" spans="2:16" s="21" customFormat="1" ht="31.5" customHeight="1">
      <c r="B15" s="33">
        <v>3</v>
      </c>
      <c r="C15" s="33"/>
      <c r="D15" s="33">
        <v>35808</v>
      </c>
      <c r="E15" s="33">
        <v>1</v>
      </c>
      <c r="F15" s="33"/>
      <c r="G15" s="33" t="s">
        <v>34</v>
      </c>
      <c r="H15" s="34" t="s">
        <v>35</v>
      </c>
      <c r="I15" s="33"/>
    </row>
    <row r="16" spans="2:16" s="22" customFormat="1" ht="21">
      <c r="B16" s="23"/>
      <c r="C16" s="23"/>
      <c r="D16" s="23"/>
      <c r="E16" s="24"/>
      <c r="F16" s="24"/>
      <c r="G16" s="19"/>
      <c r="H16" s="19"/>
      <c r="I16" s="19"/>
      <c r="J16" s="17"/>
      <c r="K16" s="17"/>
      <c r="L16" s="17"/>
      <c r="M16" s="17"/>
      <c r="N16" s="11"/>
      <c r="O16" s="11"/>
      <c r="P16" s="11"/>
    </row>
    <row r="17" spans="2:9" ht="24.95" customHeight="1">
      <c r="E17" s="12"/>
      <c r="F17" s="12"/>
    </row>
    <row r="18" spans="2:9" ht="24.95" customHeight="1">
      <c r="B18" s="25" t="s">
        <v>29</v>
      </c>
      <c r="C18" s="25"/>
      <c r="D18" s="25"/>
      <c r="E18" s="12"/>
      <c r="F18" s="12"/>
    </row>
    <row r="19" spans="2:9" ht="24.95" customHeight="1">
      <c r="B19" s="16" t="s">
        <v>27</v>
      </c>
      <c r="C19" s="16"/>
      <c r="D19" s="16"/>
      <c r="E19" s="25"/>
      <c r="F19" s="25"/>
      <c r="G19" s="25"/>
      <c r="H19" s="25"/>
      <c r="I19" s="25"/>
    </row>
    <row r="20" spans="2:9" ht="24.95" customHeight="1">
      <c r="B20" s="32" t="s">
        <v>24</v>
      </c>
      <c r="C20" s="32"/>
      <c r="D20" s="32"/>
      <c r="E20" s="26"/>
      <c r="F20" s="26"/>
      <c r="G20" s="27"/>
      <c r="H20" s="27"/>
      <c r="I20" s="27"/>
    </row>
    <row r="21" spans="2:9" ht="25.5">
      <c r="B21" s="32"/>
      <c r="C21" s="32"/>
      <c r="D21" s="32"/>
      <c r="E21" s="26"/>
      <c r="F21" s="26"/>
      <c r="G21" s="27"/>
      <c r="H21" s="27"/>
      <c r="I21" s="27"/>
    </row>
    <row r="22" spans="2:9">
      <c r="B22" s="16" t="s">
        <v>20</v>
      </c>
      <c r="C22" s="16"/>
      <c r="D22" s="16"/>
      <c r="E22" s="26"/>
      <c r="F22" s="26"/>
      <c r="G22" s="27"/>
      <c r="H22" s="27"/>
      <c r="I22" s="27"/>
    </row>
    <row r="23" spans="2:9">
      <c r="B23" s="16"/>
      <c r="C23" s="16"/>
      <c r="D23" s="16"/>
      <c r="E23" s="24"/>
      <c r="F23" s="24"/>
      <c r="G23" s="19"/>
      <c r="H23" s="19"/>
      <c r="I23" s="19"/>
    </row>
    <row r="24" spans="2:9">
      <c r="B24" s="16" t="s">
        <v>37</v>
      </c>
      <c r="C24" s="16"/>
      <c r="D24" s="16"/>
      <c r="E24" s="13"/>
      <c r="F24" s="13"/>
      <c r="G24" s="14"/>
      <c r="H24" s="14"/>
      <c r="I24" s="14"/>
    </row>
    <row r="25" spans="2:9">
      <c r="B25" s="16"/>
      <c r="C25" s="16"/>
      <c r="D25" s="16"/>
      <c r="E25" s="13"/>
      <c r="F25" s="13"/>
      <c r="G25" s="29"/>
      <c r="H25" s="14"/>
      <c r="I25" s="14"/>
    </row>
    <row r="26" spans="2:9">
      <c r="B26" s="16" t="s">
        <v>25</v>
      </c>
      <c r="C26" s="16"/>
      <c r="D26" s="16"/>
      <c r="E26" s="13"/>
      <c r="F26" s="13"/>
      <c r="G26" s="14"/>
      <c r="H26" s="14"/>
      <c r="I26" s="14"/>
    </row>
    <row r="27" spans="2:9">
      <c r="B27" s="16"/>
      <c r="C27" s="16"/>
      <c r="D27" s="16"/>
      <c r="E27" s="13"/>
      <c r="F27" s="13"/>
      <c r="G27" s="14"/>
      <c r="H27" s="14"/>
      <c r="I27" s="14"/>
    </row>
    <row r="28" spans="2:9">
      <c r="B28" s="16" t="s">
        <v>17</v>
      </c>
      <c r="C28" s="16"/>
      <c r="D28" s="16"/>
      <c r="E28" s="13"/>
      <c r="F28" s="13"/>
      <c r="G28" s="14"/>
      <c r="H28" s="14"/>
      <c r="I28" s="14"/>
    </row>
    <row r="29" spans="2:9">
      <c r="B29" s="16" t="s">
        <v>18</v>
      </c>
      <c r="C29" s="16"/>
      <c r="D29" s="16"/>
      <c r="E29" s="13"/>
      <c r="F29" s="13"/>
      <c r="G29" s="14"/>
      <c r="H29" s="14"/>
      <c r="I29" s="14"/>
    </row>
    <row r="30" spans="2:9">
      <c r="B30" s="16"/>
      <c r="C30" s="16"/>
      <c r="D30" s="16"/>
      <c r="E30" s="13"/>
      <c r="F30" s="13"/>
      <c r="G30" s="14"/>
      <c r="H30" s="14"/>
      <c r="I30" s="14"/>
    </row>
    <row r="31" spans="2:9">
      <c r="E31" s="12"/>
      <c r="F31" s="12"/>
    </row>
    <row r="32" spans="2:9">
      <c r="E32" s="12"/>
      <c r="F32" s="12"/>
    </row>
  </sheetData>
  <mergeCells count="3">
    <mergeCell ref="G11:I11"/>
    <mergeCell ref="E12:F12"/>
    <mergeCell ref="B9:I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="80" zoomScaleNormal="80" workbookViewId="0">
      <selection activeCell="J5" sqref="J5:J11"/>
    </sheetView>
  </sheetViews>
  <sheetFormatPr baseColWidth="10" defaultRowHeight="15"/>
  <cols>
    <col min="1" max="1" width="21.140625" customWidth="1"/>
    <col min="2" max="2" width="16.7109375" bestFit="1" customWidth="1"/>
    <col min="3" max="3" width="12" bestFit="1" customWidth="1"/>
    <col min="5" max="6" width="12" bestFit="1" customWidth="1"/>
    <col min="7" max="7" width="13.5703125" customWidth="1"/>
    <col min="9" max="9" width="17.42578125" bestFit="1" customWidth="1"/>
    <col min="10" max="10" width="12" bestFit="1" customWidth="1"/>
    <col min="11" max="11" width="3.85546875" customWidth="1"/>
  </cols>
  <sheetData>
    <row r="1" spans="1:10">
      <c r="E1" s="1">
        <v>31921.5</v>
      </c>
      <c r="F1" s="1">
        <v>50000</v>
      </c>
      <c r="G1" s="2">
        <f>F1*100/E1</f>
        <v>156.63424337828735</v>
      </c>
      <c r="H1">
        <v>1.5663400000000001</v>
      </c>
    </row>
    <row r="3" spans="1:10">
      <c r="A3" s="9" t="s">
        <v>12</v>
      </c>
      <c r="B3" t="s">
        <v>13</v>
      </c>
      <c r="C3" s="10" t="s">
        <v>19</v>
      </c>
    </row>
    <row r="4" spans="1:10">
      <c r="A4" s="3" t="s">
        <v>0</v>
      </c>
      <c r="B4" s="4">
        <v>29559</v>
      </c>
      <c r="C4" s="5">
        <f>SUM(C5:C11)</f>
        <v>46300.444060000002</v>
      </c>
      <c r="I4" s="6" t="s">
        <v>0</v>
      </c>
      <c r="J4" s="5">
        <f>SUM(J5:J11)</f>
        <v>46300.444060000002</v>
      </c>
    </row>
    <row r="5" spans="1:10">
      <c r="A5" s="7" t="s">
        <v>6</v>
      </c>
      <c r="B5" s="4">
        <v>8625</v>
      </c>
      <c r="C5" s="1">
        <f>+GETPIVOTDATA("$ TOTAL",$A$3,"01 DESTINO","Curso","02 SUB-DESTINO","1er. año")*H1</f>
        <v>13509.682500000001</v>
      </c>
      <c r="I5" s="7" t="s">
        <v>6</v>
      </c>
      <c r="J5" s="1">
        <v>13509.682500000001</v>
      </c>
    </row>
    <row r="6" spans="1:10">
      <c r="A6" s="7" t="s">
        <v>4</v>
      </c>
      <c r="B6" s="4">
        <v>4485</v>
      </c>
      <c r="C6" s="1">
        <f>+GETPIVOTDATA("$ TOTAL",$A$3,"01 DESTINO","Curso","02 SUB-DESTINO","Lic. Cerámica")*H1</f>
        <v>7025.0349000000006</v>
      </c>
      <c r="I6" s="7" t="s">
        <v>4</v>
      </c>
      <c r="J6" s="1">
        <v>7025.0349000000006</v>
      </c>
    </row>
    <row r="7" spans="1:10">
      <c r="A7" s="7" t="s">
        <v>2</v>
      </c>
      <c r="B7" s="4">
        <v>900</v>
      </c>
      <c r="C7" s="1">
        <f>+GETPIVOTDATA("$ TOTAL",$A$3,"01 DESTINO","Curso","02 SUB-DESTINO","Sem. 2")*H1</f>
        <v>1409.7060000000001</v>
      </c>
      <c r="I7" s="7" t="s">
        <v>2</v>
      </c>
      <c r="J7" s="1">
        <v>1409.7060000000001</v>
      </c>
    </row>
    <row r="8" spans="1:10">
      <c r="A8" s="7" t="s">
        <v>5</v>
      </c>
      <c r="B8" s="4">
        <v>5250</v>
      </c>
      <c r="C8" s="1">
        <f>+GETPIVOTDATA("$ TOTAL",$A$3,"01 DESTINO","Curso","02 SUB-DESTINO","T Alonso")*H1-2</f>
        <v>8221.2849999999999</v>
      </c>
      <c r="I8" s="7" t="s">
        <v>5</v>
      </c>
      <c r="J8" s="1">
        <v>8221.2849999999999</v>
      </c>
    </row>
    <row r="9" spans="1:10">
      <c r="A9" s="7" t="s">
        <v>10</v>
      </c>
      <c r="B9" s="4">
        <v>699</v>
      </c>
      <c r="C9" s="1">
        <f>+GETPIVOTDATA("$ TOTAL",$A$3,"01 DESTINO","Curso","02 SUB-DESTINO","T Bruzzone")*H1</f>
        <v>1094.87166</v>
      </c>
      <c r="I9" s="7" t="s">
        <v>10</v>
      </c>
      <c r="J9" s="1">
        <v>1094.87166</v>
      </c>
    </row>
    <row r="10" spans="1:10">
      <c r="A10" s="7" t="s">
        <v>1</v>
      </c>
      <c r="B10" s="4">
        <v>2400</v>
      </c>
      <c r="C10" s="1">
        <f>+GETPIVOTDATA("$ TOTAL",$A$3,"01 DESTINO","Curso","02 SUB-DESTINO","T Laborde")*H1+1</f>
        <v>3760.2160000000003</v>
      </c>
      <c r="I10" s="7" t="s">
        <v>1</v>
      </c>
      <c r="J10" s="1">
        <v>3760.2160000000003</v>
      </c>
    </row>
    <row r="11" spans="1:10">
      <c r="A11" s="7" t="s">
        <v>3</v>
      </c>
      <c r="B11" s="4">
        <v>7200</v>
      </c>
      <c r="C11" s="1">
        <f>+GETPIVOTDATA("$ TOTAL",$A$3,"01 DESTINO","Curso","02 SUB-DESTINO","Volúmen")*H1+2</f>
        <v>11279.648000000001</v>
      </c>
      <c r="I11" s="7" t="s">
        <v>3</v>
      </c>
      <c r="J11" s="1">
        <v>11279.648000000001</v>
      </c>
    </row>
    <row r="12" spans="1:10">
      <c r="A12" s="3" t="s">
        <v>7</v>
      </c>
      <c r="B12" s="4">
        <v>2362.5</v>
      </c>
      <c r="C12" s="5">
        <f>SUM(C13:C14)</f>
        <v>3699.51</v>
      </c>
      <c r="I12" s="6" t="s">
        <v>7</v>
      </c>
      <c r="J12" s="5">
        <f>SUM(J13:J14)</f>
        <v>3699.51</v>
      </c>
    </row>
    <row r="13" spans="1:10">
      <c r="A13" s="7" t="s">
        <v>8</v>
      </c>
      <c r="B13" s="4">
        <v>862.5</v>
      </c>
      <c r="C13" s="1">
        <v>1350</v>
      </c>
      <c r="I13" s="7" t="s">
        <v>8</v>
      </c>
      <c r="J13" s="1">
        <v>1350</v>
      </c>
    </row>
    <row r="14" spans="1:10">
      <c r="A14" s="7" t="s">
        <v>11</v>
      </c>
      <c r="B14" s="4">
        <v>1500</v>
      </c>
      <c r="C14" s="1">
        <f>+GETPIVOTDATA("$ TOTAL",$A$3,"01 DESTINO","Maldonado","02 SUB-DESTINO","P Hermosa (cine)")*H1</f>
        <v>2349.5100000000002</v>
      </c>
      <c r="I14" s="7" t="s">
        <v>11</v>
      </c>
      <c r="J14" s="1">
        <v>2349.5100000000002</v>
      </c>
    </row>
    <row r="15" spans="1:10">
      <c r="A15" s="3" t="s">
        <v>14</v>
      </c>
      <c r="B15" s="4">
        <v>31921.5</v>
      </c>
      <c r="C15" s="5">
        <f>+C12+C4</f>
        <v>49999.954060000004</v>
      </c>
      <c r="I15" s="8" t="s">
        <v>14</v>
      </c>
      <c r="J15" s="5">
        <f>+J12+J4</f>
        <v>49999.954060000004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Sol. Cot.</vt:lpstr>
      <vt:lpstr>td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2017-05-24T16:46:39Z</cp:lastPrinted>
  <dcterms:created xsi:type="dcterms:W3CDTF">2017-03-10T20:04:39Z</dcterms:created>
  <dcterms:modified xsi:type="dcterms:W3CDTF">2018-04-16T17:04:59Z</dcterms:modified>
</cp:coreProperties>
</file>