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05" windowWidth="14805" windowHeight="8010" tabRatio="336"/>
  </bookViews>
  <sheets>
    <sheet name="COTIZACIÓN" sheetId="1" r:id="rId1"/>
    <sheet name="RESUMEN" sheetId="2" r:id="rId2"/>
  </sheets>
  <calcPr calcId="145621"/>
</workbook>
</file>

<file path=xl/calcChain.xml><?xml version="1.0" encoding="utf-8"?>
<calcChain xmlns="http://schemas.openxmlformats.org/spreadsheetml/2006/main">
  <c r="E97" i="1" l="1"/>
  <c r="F97" i="1"/>
  <c r="G97" i="1"/>
  <c r="H97" i="1"/>
  <c r="H86" i="1" l="1"/>
  <c r="G86" i="1"/>
  <c r="F86" i="1"/>
  <c r="E86" i="1"/>
  <c r="H82" i="1"/>
  <c r="G82" i="1"/>
  <c r="F82" i="1"/>
  <c r="E82" i="1"/>
  <c r="H80" i="1"/>
  <c r="G80" i="1"/>
  <c r="F80" i="1"/>
  <c r="E80" i="1"/>
  <c r="H71" i="1"/>
  <c r="G71" i="1"/>
  <c r="F71" i="1"/>
  <c r="E71" i="1"/>
  <c r="H56" i="1"/>
  <c r="G56" i="1"/>
  <c r="F56" i="1"/>
  <c r="E56" i="1"/>
  <c r="H53" i="1"/>
  <c r="G53" i="1"/>
  <c r="F53" i="1"/>
  <c r="E53" i="1"/>
  <c r="H50" i="1"/>
  <c r="G50" i="1"/>
  <c r="F50" i="1"/>
  <c r="E50" i="1"/>
  <c r="H47" i="1"/>
  <c r="G47" i="1"/>
  <c r="F47" i="1"/>
  <c r="E47" i="1"/>
  <c r="H43" i="1"/>
  <c r="G43" i="1"/>
  <c r="F43" i="1"/>
  <c r="E43" i="1"/>
  <c r="H36" i="1"/>
  <c r="G36" i="1"/>
  <c r="F36" i="1"/>
  <c r="E36" i="1"/>
  <c r="H28" i="1"/>
  <c r="G28" i="1"/>
  <c r="F28" i="1"/>
  <c r="E28" i="1"/>
  <c r="H21" i="1"/>
  <c r="G21" i="1"/>
  <c r="F21" i="1"/>
  <c r="E21" i="1"/>
  <c r="H7" i="1"/>
  <c r="G7" i="1"/>
  <c r="F7" i="1"/>
  <c r="E7" i="1"/>
  <c r="H4" i="1"/>
  <c r="G4" i="1"/>
  <c r="F4" i="1"/>
  <c r="E4" i="1"/>
  <c r="H98" i="1" l="1"/>
  <c r="H101" i="1" s="1"/>
  <c r="E6" i="2" s="1"/>
  <c r="G98" i="1"/>
  <c r="G101" i="1" s="1"/>
  <c r="D6" i="2" s="1"/>
  <c r="E98" i="1"/>
  <c r="F98" i="1"/>
  <c r="F101" i="1" s="1"/>
  <c r="B1" i="1" l="1"/>
  <c r="H99" i="1"/>
  <c r="E4" i="2" s="1"/>
  <c r="E3" i="2"/>
  <c r="H100" i="1"/>
  <c r="E5" i="2" s="1"/>
  <c r="I101" i="1"/>
  <c r="F6" i="2" s="1"/>
  <c r="C6" i="2"/>
  <c r="F100" i="1"/>
  <c r="C5" i="2" s="1"/>
  <c r="C3" i="2"/>
  <c r="F99" i="1"/>
  <c r="C4" i="2" s="1"/>
  <c r="D3" i="2"/>
  <c r="G100" i="1"/>
  <c r="D5" i="2" s="1"/>
  <c r="G99" i="1"/>
  <c r="D4" i="2" s="1"/>
  <c r="I102" i="1" l="1"/>
  <c r="F7" i="2" s="1"/>
  <c r="I99" i="1"/>
  <c r="F4" i="2" s="1"/>
  <c r="I100" i="1"/>
  <c r="F5" i="2" s="1"/>
  <c r="I104" i="1" l="1"/>
  <c r="F9" i="2" s="1"/>
  <c r="I103" i="1"/>
  <c r="F8" i="2" s="1"/>
</calcChain>
</file>

<file path=xl/sharedStrings.xml><?xml version="1.0" encoding="utf-8"?>
<sst xmlns="http://schemas.openxmlformats.org/spreadsheetml/2006/main" count="201" uniqueCount="112">
  <si>
    <t>Unidad</t>
  </si>
  <si>
    <t>IMPLANTACION (Incluye andamios, protecciones de seguridad, protección de equipamiento).</t>
  </si>
  <si>
    <t>Global</t>
  </si>
  <si>
    <t>MAMPARAS DE OBRA</t>
  </si>
  <si>
    <t>MAMPARAS DE OBRA YESO</t>
  </si>
  <si>
    <t>m2</t>
  </si>
  <si>
    <t>MAMPARAS DE OBRA  OSB</t>
  </si>
  <si>
    <t xml:space="preserve">DEMOLICIÓN </t>
  </si>
  <si>
    <t xml:space="preserve">RETIRO Y DESINSTALACIÓN (Incluye retiro de materiales, mamparas e instalaciones en desuso) </t>
  </si>
  <si>
    <t>DEMOLICION DE MUROS</t>
  </si>
  <si>
    <t>PICADO DE CONTRAPISO</t>
  </si>
  <si>
    <t>PICADO Y RETIRO DE AZULEJOS</t>
  </si>
  <si>
    <t>PICADO REVOQUE FINO</t>
  </si>
  <si>
    <t>PICADO REVOQUE GRUESO</t>
  </si>
  <si>
    <t>PICADO EN CIELORRASO</t>
  </si>
  <si>
    <t>TRATAMIENTO DE ARMADURAS (Incluye preparación de la superficie y aplicación del producto).</t>
  </si>
  <si>
    <t>m lineal</t>
  </si>
  <si>
    <t>TABIQUE CERAMICO LADRILLO DE PRENSA (12 CM DE ESPESOR)</t>
  </si>
  <si>
    <t>TABIQUE DE CERAMICO HUECO (TICHOLO DE 12 X 25 X 25CM)</t>
  </si>
  <si>
    <t>TABIQUE DE YESO</t>
  </si>
  <si>
    <t>TABIQUE DE PLACA CEMENTICIA</t>
  </si>
  <si>
    <t>LANA ACUSTICA MINERAL</t>
  </si>
  <si>
    <t>REVOQUES INTERIORES</t>
  </si>
  <si>
    <t>REVOQUE GRUESO</t>
  </si>
  <si>
    <t>REVOQUE FINO</t>
  </si>
  <si>
    <t>REVOQUE EN CIELORRASO (Incluye azotada, capa de revoque grueso y fino).</t>
  </si>
  <si>
    <t>CIELORRASO DE YESO</t>
  </si>
  <si>
    <t>CIELORRASO DE BALDOSA DESMONTABLE</t>
  </si>
  <si>
    <t>CALADO DE LUMINARIAS</t>
  </si>
  <si>
    <t>unidad</t>
  </si>
  <si>
    <t>REVESTIMIENTO DE PAREDES (Incluye suministro y colocación)</t>
  </si>
  <si>
    <t>CERAMICOS DE 20 x 30</t>
  </si>
  <si>
    <t>CERAMICOS DE 20 x 20</t>
  </si>
  <si>
    <t>GUARDA DE PASTILLAS DE VIDRIO 5cm de alto</t>
  </si>
  <si>
    <t xml:space="preserve">BUÑA DE ALUMINIO </t>
  </si>
  <si>
    <t xml:space="preserve">SUMINISTRO  Y COLOCACIÓN DE AZULEJOS BLANCOS 15 x 15 </t>
  </si>
  <si>
    <t>APLACADO DE YESO</t>
  </si>
  <si>
    <t>ENDUIDO</t>
  </si>
  <si>
    <t>PINTURA INTERIOR</t>
  </si>
  <si>
    <t>PINTURA LATEX</t>
  </si>
  <si>
    <t>PINTURA ESMALTE</t>
  </si>
  <si>
    <t>PINTURA CIELORRASO</t>
  </si>
  <si>
    <t>PINTURA CIELORRASO ANTIHONGOS</t>
  </si>
  <si>
    <t>PINTURA DE AZULEJOS Y CERAMICOS</t>
  </si>
  <si>
    <t>PINTURA FRISOS</t>
  </si>
  <si>
    <t>CANTONERA DE HIERRO</t>
  </si>
  <si>
    <t>CANTONERA DE ALUMINIO</t>
  </si>
  <si>
    <t>PERFIL TUBULAR ALUMINIO 10 x 10 (incluye amure, en piso y techo)</t>
  </si>
  <si>
    <t xml:space="preserve">CARPINTERÍA DE MADERA INTERIOR (Incluye preparación previa a la pintura, lijado grueso y fino) </t>
  </si>
  <si>
    <t>BARNIZ POLIURETANICO</t>
  </si>
  <si>
    <t>ESMALTE SINTETICO SEMIMATE</t>
  </si>
  <si>
    <t xml:space="preserve"> HERRERIA Y CHAPA (Incluye reparación de sectores dañados, preparación de la superficie con inhibidor de óxido previo a la pintura).</t>
  </si>
  <si>
    <t>ESMALTE SINTÉTICO PARA INTERIOR</t>
  </si>
  <si>
    <t>ESMALTE SINTÉTICO PARA EXTERIOR</t>
  </si>
  <si>
    <t>CANALIZACIONES: (Incluye canaleta o zanja, colocación de caños y recomposición de la superficie).</t>
  </si>
  <si>
    <t>CANALETA</t>
  </si>
  <si>
    <t>ZANJA</t>
  </si>
  <si>
    <t>PAVIMENTOS: (Incluye suministro, preparación de la superficie,  colocación y juntas).</t>
  </si>
  <si>
    <t>PORCELANATO GRADO 4. VITRIFICADO BRILLANTE 50 x 50</t>
  </si>
  <si>
    <t>PORCELANATO GRADO 4. VITRIFICADO BRILLANTE 60 x 60</t>
  </si>
  <si>
    <t>BALDOSA CERAMICA. 30 x 30</t>
  </si>
  <si>
    <t>BALDOSA MONOLÍTICA 20x20</t>
  </si>
  <si>
    <t>BALDOSA TÁCTIL 40 X 40</t>
  </si>
  <si>
    <t xml:space="preserve">BALDOSA CALCAREA. 20 x 20 </t>
  </si>
  <si>
    <t>PULIDO MONOLITICO (Incluye grueso, fino y lustrado)</t>
  </si>
  <si>
    <t>PULIDO Y PLASTIFICADO DE MADERA (Incluye limpieza, reposición de piezas, relleno, pulido y plastificado).</t>
  </si>
  <si>
    <t>VINILICO DE ALTO TRANSITO</t>
  </si>
  <si>
    <t>FIELTRO DE ALTO TRANSITO</t>
  </si>
  <si>
    <t>ENTREPUERTA DE MARMOL</t>
  </si>
  <si>
    <t>ENTREPUERTA DE MARMOL CON NARIZ</t>
  </si>
  <si>
    <t>ENTREPUERTA DE GRANITO</t>
  </si>
  <si>
    <t>ENTREPUERTA DE MADERA DE LAPACHO</t>
  </si>
  <si>
    <t>ZOCALOS  (Incluye suministro y colocación)</t>
  </si>
  <si>
    <t>ZOCALO DE MADERA DE LAPACHO LUSTRADOS. 7cm.</t>
  </si>
  <si>
    <t>ZOCALO DE PORCELANATO. 7cm.</t>
  </si>
  <si>
    <t>ZOCALO DE PORCELANATO. 10cm.</t>
  </si>
  <si>
    <t>ZOCALO DE MARMOL. 7cm.</t>
  </si>
  <si>
    <t>ZOCALO SANITARIO ACERO INOXIDABLE 10CM</t>
  </si>
  <si>
    <t>ZOCALOSSANITARIO PORTLAND LUSTRADO 10CM</t>
  </si>
  <si>
    <t>ZOCALO SANITARIO VINILICO 10CM</t>
  </si>
  <si>
    <t>PINTURA DE ZÓCALOS</t>
  </si>
  <si>
    <t>REVOQUE EXTERIOR E IMPERMEABILIZACIÓN (incluye preparación de la superficie y colocación)</t>
  </si>
  <si>
    <t>REVOQUE EXTERIOR (Incluye hidrófugo para muros sobre fachada, medianeros y de contención).</t>
  </si>
  <si>
    <t>MEMBRANA ASFÁLTICA TERMINACIÓN ALUMINIO</t>
  </si>
  <si>
    <t>MEMBRANA ASFÁLTICA TERMINACIÓN GEOTEXTIL</t>
  </si>
  <si>
    <t>PINTURA IMPERMEABILIZANTE ACRÍLICA BLANCA</t>
  </si>
  <si>
    <t>MOSQUITERO MARCO DE ALUMINIO</t>
  </si>
  <si>
    <t>MOSQUITERO MARCO DE HIERRO</t>
  </si>
  <si>
    <t xml:space="preserve">MESADA GRANITO 1.20 x 0.60 m </t>
  </si>
  <si>
    <t>LIMPIEZA DE OBRA</t>
  </si>
  <si>
    <t>VARIOS A COMPLETAR POR EL OFERENTE</t>
  </si>
  <si>
    <t>1) SUMA DE RUBROS</t>
  </si>
  <si>
    <t>2) INCIDENCIA DE TRABAJOS EN HORARIO EN DIAS HABILES (80% DE ITEM 1).</t>
  </si>
  <si>
    <t>metraje para comparativo</t>
  </si>
  <si>
    <t>precio unitario en días hábiles</t>
  </si>
  <si>
    <t>precio del ítem en días hábiles</t>
  </si>
  <si>
    <t>monto imponible</t>
  </si>
  <si>
    <t>leyes sociales en días hábiles</t>
  </si>
  <si>
    <t>OTROS</t>
  </si>
  <si>
    <t>CANTONERAS Y PERFILES</t>
  </si>
  <si>
    <t>IMPERMEABILIZACIÓN</t>
  </si>
  <si>
    <t>4) IMPREVISTOS (20% DE 1)</t>
  </si>
  <si>
    <t>TOTALES</t>
  </si>
  <si>
    <t>5) IVA (22 % de PRECIO 2+3+4).</t>
  </si>
  <si>
    <t>6) TOTAL OFERTA (SUMA DE TOTALES 2+3+4+5)</t>
  </si>
  <si>
    <t>7) COMPARATIVO (SUMA DE TOTALES 2+3+4)</t>
  </si>
  <si>
    <t>Renglón</t>
  </si>
  <si>
    <t>Ítems</t>
  </si>
  <si>
    <t xml:space="preserve">3) INCIDENCIA DE TRABAJOS EN HORARIO NOCTURNO DE DIAS HABILES Y EN HORARIO COMÚN DE DIAS INHABILES (20% DE RENGLÓN 1 INCREMENTADO EN 30%). </t>
  </si>
  <si>
    <t>Precio del ítem en días hábiles</t>
  </si>
  <si>
    <t>Monto imponible</t>
  </si>
  <si>
    <t>Leyes sociales en días hábiles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</si>
</sst>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0" borderId="1" xfId="0" applyBorder="1" applyAlignment="1">
      <alignment horizontal="left" vertical="center" wrapText="1" indent="1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" xfId="0" applyBorder="1" applyProtection="1"/>
    <xf numFmtId="0" fontId="2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0" xfId="0" applyProtection="1"/>
    <xf numFmtId="0" fontId="0" fillId="0" borderId="1" xfId="0" applyBorder="1" applyAlignment="1" applyProtection="1">
      <alignment wrapText="1"/>
    </xf>
    <xf numFmtId="0" fontId="0" fillId="0" borderId="5" xfId="0" applyBorder="1" applyProtection="1"/>
    <xf numFmtId="0" fontId="0" fillId="0" borderId="1" xfId="0" applyFill="1" applyBorder="1" applyProtection="1"/>
    <xf numFmtId="2" fontId="0" fillId="2" borderId="1" xfId="0" applyNumberFormat="1" applyFill="1" applyBorder="1" applyProtection="1"/>
    <xf numFmtId="2" fontId="0" fillId="0" borderId="4" xfId="0" applyNumberFormat="1" applyBorder="1" applyProtection="1"/>
    <xf numFmtId="0" fontId="0" fillId="0" borderId="3" xfId="0" applyBorder="1" applyAlignment="1" applyProtection="1"/>
    <xf numFmtId="2" fontId="1" fillId="0" borderId="1" xfId="0" applyNumberFormat="1" applyFont="1" applyBorder="1" applyProtection="1"/>
    <xf numFmtId="2" fontId="0" fillId="0" borderId="1" xfId="0" applyNumberFormat="1" applyBorder="1" applyProtection="1"/>
    <xf numFmtId="2" fontId="1" fillId="4" borderId="1" xfId="0" applyNumberFormat="1" applyFont="1" applyFill="1" applyBorder="1" applyProtection="1"/>
    <xf numFmtId="2" fontId="0" fillId="0" borderId="6" xfId="0" applyNumberFormat="1" applyBorder="1" applyProtection="1"/>
    <xf numFmtId="2" fontId="0" fillId="0" borderId="1" xfId="0" applyNumberFormat="1" applyFill="1" applyBorder="1" applyProtection="1"/>
    <xf numFmtId="0" fontId="0" fillId="0" borderId="0" xfId="0" applyBorder="1" applyProtection="1"/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3" fillId="5" borderId="1" xfId="0" applyFont="1" applyFill="1" applyBorder="1" applyProtection="1"/>
    <xf numFmtId="0" fontId="3" fillId="5" borderId="2" xfId="0" applyFont="1" applyFill="1" applyBorder="1" applyAlignment="1" applyProtection="1"/>
    <xf numFmtId="0" fontId="0" fillId="0" borderId="2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</cellXfs>
  <cellStyles count="1">
    <cellStyle name="Normal" xfId="0" builtinId="0"/>
  </cellStyles>
  <dxfs count="5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111"/>
  <sheetViews>
    <sheetView tabSelected="1" zoomScale="64" zoomScaleNormal="64" workbookViewId="0">
      <pane xSplit="9" ySplit="1" topLeftCell="M2" activePane="bottomRight" state="frozen"/>
      <selection pane="topRight" activeCell="J1" sqref="J1"/>
      <selection pane="bottomLeft" activeCell="A2" sqref="A2"/>
      <selection pane="bottomRight" activeCell="B94" sqref="B94"/>
    </sheetView>
  </sheetViews>
  <sheetFormatPr baseColWidth="10" defaultColWidth="9.140625" defaultRowHeight="15" x14ac:dyDescent="0.25"/>
  <cols>
    <col min="1" max="1" width="9.5703125" style="15" customWidth="1"/>
    <col min="2" max="2" width="117.42578125" style="15" customWidth="1"/>
    <col min="3" max="3" width="12.7109375" style="15" customWidth="1"/>
    <col min="4" max="4" width="12.85546875" style="15" bestFit="1" customWidth="1"/>
    <col min="5" max="6" width="15.42578125" style="15" bestFit="1" customWidth="1"/>
    <col min="7" max="8" width="17.28515625" style="15" bestFit="1" customWidth="1"/>
    <col min="9" max="9" width="25.140625" style="15" hidden="1" customWidth="1"/>
    <col min="10" max="16384" width="9.140625" style="15"/>
  </cols>
  <sheetData>
    <row r="1" spans="1:9" ht="30" x14ac:dyDescent="0.25">
      <c r="A1" s="10" t="s">
        <v>107</v>
      </c>
      <c r="B1" s="11" t="str">
        <f>IF(OR(E98="Faltan datos",F98="Faltan datos",G98="Faltan datos",H98="Faltan datos"),"DESCRIPCIÓN - NO IMPIRMIR ESTA PLANILLA - NO HA COTIZADO TODOS LOS ÍTEMS","DESCRIPCIÓN - PLANILLA HABILITADA PARA IMPRIMIR")</f>
        <v>DESCRIPCIÓN - NO IMPIRMIR ESTA PLANILLA - NO HA COTIZADO TODOS LOS ÍTEMS</v>
      </c>
      <c r="C1" s="12" t="s">
        <v>0</v>
      </c>
      <c r="D1" s="13" t="s">
        <v>93</v>
      </c>
      <c r="E1" s="13" t="s">
        <v>94</v>
      </c>
      <c r="F1" s="13" t="s">
        <v>95</v>
      </c>
      <c r="G1" s="13" t="s">
        <v>96</v>
      </c>
      <c r="H1" s="13" t="s">
        <v>97</v>
      </c>
      <c r="I1" s="14" t="s">
        <v>102</v>
      </c>
    </row>
    <row r="2" spans="1:9" x14ac:dyDescent="0.25">
      <c r="A2" s="10"/>
      <c r="B2" s="10"/>
      <c r="C2" s="10"/>
      <c r="D2" s="16"/>
      <c r="E2" s="10"/>
      <c r="F2" s="10"/>
      <c r="G2" s="10"/>
      <c r="H2" s="10"/>
      <c r="I2" s="17"/>
    </row>
    <row r="3" spans="1:9" x14ac:dyDescent="0.25">
      <c r="A3" s="10">
        <v>1</v>
      </c>
      <c r="B3" s="10" t="s">
        <v>1</v>
      </c>
      <c r="C3" s="10" t="s">
        <v>2</v>
      </c>
      <c r="D3" s="18"/>
      <c r="E3" s="1"/>
      <c r="F3" s="1"/>
      <c r="G3" s="1"/>
      <c r="H3" s="1"/>
      <c r="I3" s="20"/>
    </row>
    <row r="4" spans="1:9" ht="14.45" customHeight="1" x14ac:dyDescent="0.25">
      <c r="A4" s="30"/>
      <c r="B4" s="31" t="s">
        <v>3</v>
      </c>
      <c r="C4" s="21"/>
      <c r="D4" s="21"/>
      <c r="E4" s="22">
        <f>IF((COUNTBLANK(E3)+COUNTIF(E3,"&lt;=0"))&gt;0,1,0)</f>
        <v>1</v>
      </c>
      <c r="F4" s="22">
        <f>IF((COUNTBLANK(F3)+COUNTIF(F3,"&lt;=0"))&gt;0,1,0)</f>
        <v>1</v>
      </c>
      <c r="G4" s="22">
        <f>IF((COUNTBLANK(G3)+COUNTIF(G3,"&lt;=0"))&gt;0,1,0)</f>
        <v>1</v>
      </c>
      <c r="H4" s="22">
        <f>IF((COUNTBLANK(H3)+COUNTIF(H3,"&lt;=0"))&gt;0,1,0)</f>
        <v>1</v>
      </c>
      <c r="I4" s="20"/>
    </row>
    <row r="5" spans="1:9" x14ac:dyDescent="0.25">
      <c r="A5" s="10">
        <v>2</v>
      </c>
      <c r="B5" s="10" t="s">
        <v>4</v>
      </c>
      <c r="C5" s="10" t="s">
        <v>5</v>
      </c>
      <c r="D5" s="18">
        <v>1000</v>
      </c>
      <c r="E5" s="1"/>
      <c r="F5" s="1"/>
      <c r="G5" s="1"/>
      <c r="H5" s="1"/>
      <c r="I5" s="20"/>
    </row>
    <row r="6" spans="1:9" x14ac:dyDescent="0.25">
      <c r="A6" s="10">
        <v>3</v>
      </c>
      <c r="B6" s="10" t="s">
        <v>6</v>
      </c>
      <c r="C6" s="10" t="s">
        <v>5</v>
      </c>
      <c r="D6" s="18">
        <v>1000</v>
      </c>
      <c r="E6" s="1"/>
      <c r="F6" s="1"/>
      <c r="G6" s="1"/>
      <c r="H6" s="1"/>
      <c r="I6" s="20"/>
    </row>
    <row r="7" spans="1:9" x14ac:dyDescent="0.25">
      <c r="A7" s="30"/>
      <c r="B7" s="31" t="s">
        <v>7</v>
      </c>
      <c r="C7" s="21"/>
      <c r="D7" s="21"/>
      <c r="E7" s="22">
        <f>IF((COUNTBLANK(E5:E6)+COUNTIF(E5:E6,"&lt;=0"))&gt;0,1,0)</f>
        <v>1</v>
      </c>
      <c r="F7" s="22">
        <f>IF((COUNTBLANK(F5:F6)+COUNTIF(F5:F6,"&lt;=0"))&gt;0,1,0)</f>
        <v>1</v>
      </c>
      <c r="G7" s="22">
        <f>IF((COUNTBLANK(G5:G6)+COUNTIF(G5:G6,"&lt;=0"))&gt;0,1,0)</f>
        <v>1</v>
      </c>
      <c r="H7" s="22">
        <f>IF((COUNTBLANK(H5:H6)+COUNTIF(H5:H6,"&lt;=0"))&gt;0,1,0)</f>
        <v>1</v>
      </c>
      <c r="I7" s="20"/>
    </row>
    <row r="8" spans="1:9" x14ac:dyDescent="0.25">
      <c r="A8" s="10">
        <v>4</v>
      </c>
      <c r="B8" s="10" t="s">
        <v>8</v>
      </c>
      <c r="C8" s="10" t="s">
        <v>2</v>
      </c>
      <c r="D8" s="10"/>
      <c r="E8" s="1"/>
      <c r="F8" s="1"/>
      <c r="G8" s="1"/>
      <c r="H8" s="1"/>
      <c r="I8" s="20"/>
    </row>
    <row r="9" spans="1:9" x14ac:dyDescent="0.25">
      <c r="A9" s="10">
        <v>5</v>
      </c>
      <c r="B9" s="10" t="s">
        <v>9</v>
      </c>
      <c r="C9" s="10" t="s">
        <v>5</v>
      </c>
      <c r="D9" s="18">
        <v>500</v>
      </c>
      <c r="E9" s="1"/>
      <c r="F9" s="1"/>
      <c r="G9" s="1"/>
      <c r="H9" s="1"/>
      <c r="I9" s="20"/>
    </row>
    <row r="10" spans="1:9" x14ac:dyDescent="0.25">
      <c r="A10" s="10">
        <v>6</v>
      </c>
      <c r="B10" s="10" t="s">
        <v>10</v>
      </c>
      <c r="C10" s="10" t="s">
        <v>5</v>
      </c>
      <c r="D10" s="18">
        <v>15000</v>
      </c>
      <c r="E10" s="1"/>
      <c r="F10" s="1"/>
      <c r="G10" s="1"/>
      <c r="H10" s="1"/>
      <c r="I10" s="20"/>
    </row>
    <row r="11" spans="1:9" x14ac:dyDescent="0.25">
      <c r="A11" s="10">
        <v>7</v>
      </c>
      <c r="B11" s="10" t="s">
        <v>11</v>
      </c>
      <c r="C11" s="10" t="s">
        <v>5</v>
      </c>
      <c r="D11" s="18">
        <v>1000</v>
      </c>
      <c r="E11" s="1"/>
      <c r="F11" s="1"/>
      <c r="G11" s="1"/>
      <c r="H11" s="1"/>
      <c r="I11" s="20"/>
    </row>
    <row r="12" spans="1:9" x14ac:dyDescent="0.25">
      <c r="A12" s="10">
        <v>8</v>
      </c>
      <c r="B12" s="10" t="s">
        <v>12</v>
      </c>
      <c r="C12" s="10" t="s">
        <v>5</v>
      </c>
      <c r="D12" s="18">
        <v>30500</v>
      </c>
      <c r="E12" s="1"/>
      <c r="F12" s="1"/>
      <c r="G12" s="1"/>
      <c r="H12" s="1"/>
      <c r="I12" s="20"/>
    </row>
    <row r="13" spans="1:9" x14ac:dyDescent="0.25">
      <c r="A13" s="10">
        <v>8</v>
      </c>
      <c r="B13" s="10" t="s">
        <v>13</v>
      </c>
      <c r="C13" s="10" t="s">
        <v>5</v>
      </c>
      <c r="D13" s="18">
        <v>23000</v>
      </c>
      <c r="E13" s="1"/>
      <c r="F13" s="1"/>
      <c r="G13" s="1"/>
      <c r="H13" s="1"/>
      <c r="I13" s="20"/>
    </row>
    <row r="14" spans="1:9" x14ac:dyDescent="0.25">
      <c r="A14" s="10">
        <v>9</v>
      </c>
      <c r="B14" s="10" t="s">
        <v>14</v>
      </c>
      <c r="C14" s="10" t="s">
        <v>5</v>
      </c>
      <c r="D14" s="18">
        <v>15000</v>
      </c>
      <c r="E14" s="1"/>
      <c r="F14" s="1"/>
      <c r="G14" s="1"/>
      <c r="H14" s="1"/>
      <c r="I14" s="20"/>
    </row>
    <row r="15" spans="1:9" x14ac:dyDescent="0.25">
      <c r="A15" s="10">
        <v>11</v>
      </c>
      <c r="B15" s="10" t="s">
        <v>15</v>
      </c>
      <c r="C15" s="10" t="s">
        <v>16</v>
      </c>
      <c r="D15" s="18">
        <v>1000</v>
      </c>
      <c r="E15" s="1"/>
      <c r="F15" s="1"/>
      <c r="G15" s="1"/>
      <c r="H15" s="1"/>
      <c r="I15" s="20"/>
    </row>
    <row r="16" spans="1:9" x14ac:dyDescent="0.25">
      <c r="A16" s="10">
        <v>12</v>
      </c>
      <c r="B16" s="10" t="s">
        <v>17</v>
      </c>
      <c r="C16" s="10" t="s">
        <v>5</v>
      </c>
      <c r="D16" s="18">
        <v>500</v>
      </c>
      <c r="E16" s="1"/>
      <c r="F16" s="1"/>
      <c r="G16" s="1"/>
      <c r="H16" s="1"/>
      <c r="I16" s="20"/>
    </row>
    <row r="17" spans="1:9" x14ac:dyDescent="0.25">
      <c r="A17" s="10">
        <v>13</v>
      </c>
      <c r="B17" s="10" t="s">
        <v>18</v>
      </c>
      <c r="C17" s="10" t="s">
        <v>5</v>
      </c>
      <c r="D17" s="18">
        <v>500</v>
      </c>
      <c r="E17" s="1"/>
      <c r="F17" s="1"/>
      <c r="G17" s="1"/>
      <c r="H17" s="1"/>
      <c r="I17" s="20"/>
    </row>
    <row r="18" spans="1:9" x14ac:dyDescent="0.25">
      <c r="A18" s="10">
        <v>14</v>
      </c>
      <c r="B18" s="10" t="s">
        <v>19</v>
      </c>
      <c r="C18" s="10" t="s">
        <v>5</v>
      </c>
      <c r="D18" s="18">
        <v>15000</v>
      </c>
      <c r="E18" s="1"/>
      <c r="F18" s="1"/>
      <c r="G18" s="1"/>
      <c r="H18" s="1"/>
      <c r="I18" s="20"/>
    </row>
    <row r="19" spans="1:9" x14ac:dyDescent="0.25">
      <c r="A19" s="10">
        <v>15</v>
      </c>
      <c r="B19" s="10" t="s">
        <v>20</v>
      </c>
      <c r="C19" s="10" t="s">
        <v>5</v>
      </c>
      <c r="D19" s="18">
        <v>5000</v>
      </c>
      <c r="E19" s="1"/>
      <c r="F19" s="1"/>
      <c r="G19" s="1"/>
      <c r="H19" s="1"/>
      <c r="I19" s="20"/>
    </row>
    <row r="20" spans="1:9" x14ac:dyDescent="0.25">
      <c r="A20" s="10">
        <v>16</v>
      </c>
      <c r="B20" s="10" t="s">
        <v>21</v>
      </c>
      <c r="C20" s="10" t="s">
        <v>5</v>
      </c>
      <c r="D20" s="18">
        <v>1000</v>
      </c>
      <c r="E20" s="1"/>
      <c r="F20" s="1"/>
      <c r="G20" s="1"/>
      <c r="H20" s="1"/>
      <c r="I20" s="20"/>
    </row>
    <row r="21" spans="1:9" ht="14.45" customHeight="1" x14ac:dyDescent="0.25">
      <c r="A21" s="30"/>
      <c r="B21" s="31" t="s">
        <v>22</v>
      </c>
      <c r="C21" s="21"/>
      <c r="D21" s="21"/>
      <c r="E21" s="22">
        <f>IF((COUNTBLANK(E8:E20)+COUNTIF(E8:E20,"&lt;=0"))&gt;0,1,0)</f>
        <v>1</v>
      </c>
      <c r="F21" s="22">
        <f>IF((COUNTBLANK(F8:F20)+COUNTIF(F8:F20,"&lt;=0"))&gt;0,1,0)</f>
        <v>1</v>
      </c>
      <c r="G21" s="22">
        <f>IF((COUNTBLANK(G8:G20)+COUNTIF(G8:G20,"&lt;=0"))&gt;0,1,0)</f>
        <v>1</v>
      </c>
      <c r="H21" s="22">
        <f>IF((COUNTBLANK(H8:H20)+COUNTIF(H8:H20,"&lt;=0"))&gt;0,1,0)</f>
        <v>1</v>
      </c>
      <c r="I21" s="20"/>
    </row>
    <row r="22" spans="1:9" x14ac:dyDescent="0.25">
      <c r="A22" s="10">
        <v>17</v>
      </c>
      <c r="B22" s="10" t="s">
        <v>23</v>
      </c>
      <c r="C22" s="10" t="s">
        <v>5</v>
      </c>
      <c r="D22" s="18">
        <v>23000</v>
      </c>
      <c r="E22" s="1"/>
      <c r="F22" s="1"/>
      <c r="G22" s="1"/>
      <c r="H22" s="1"/>
      <c r="I22" s="20"/>
    </row>
    <row r="23" spans="1:9" x14ac:dyDescent="0.25">
      <c r="A23" s="10">
        <v>18</v>
      </c>
      <c r="B23" s="10" t="s">
        <v>24</v>
      </c>
      <c r="C23" s="10" t="s">
        <v>5</v>
      </c>
      <c r="D23" s="18">
        <v>30500</v>
      </c>
      <c r="E23" s="1"/>
      <c r="F23" s="1"/>
      <c r="G23" s="1"/>
      <c r="H23" s="1"/>
      <c r="I23" s="20"/>
    </row>
    <row r="24" spans="1:9" x14ac:dyDescent="0.25">
      <c r="A24" s="10">
        <v>19</v>
      </c>
      <c r="B24" s="10" t="s">
        <v>25</v>
      </c>
      <c r="C24" s="10" t="s">
        <v>5</v>
      </c>
      <c r="D24" s="18">
        <v>15000</v>
      </c>
      <c r="E24" s="1"/>
      <c r="F24" s="1"/>
      <c r="G24" s="1"/>
      <c r="H24" s="1"/>
      <c r="I24" s="20"/>
    </row>
    <row r="25" spans="1:9" x14ac:dyDescent="0.25">
      <c r="A25" s="10">
        <v>20</v>
      </c>
      <c r="B25" s="10" t="s">
        <v>26</v>
      </c>
      <c r="C25" s="10" t="s">
        <v>5</v>
      </c>
      <c r="D25" s="18">
        <v>30000</v>
      </c>
      <c r="E25" s="1"/>
      <c r="F25" s="1"/>
      <c r="G25" s="1"/>
      <c r="H25" s="1"/>
      <c r="I25" s="20"/>
    </row>
    <row r="26" spans="1:9" x14ac:dyDescent="0.25">
      <c r="A26" s="10">
        <v>21</v>
      </c>
      <c r="B26" s="10" t="s">
        <v>27</v>
      </c>
      <c r="C26" s="10" t="s">
        <v>5</v>
      </c>
      <c r="D26" s="18">
        <v>10000</v>
      </c>
      <c r="E26" s="1"/>
      <c r="F26" s="1"/>
      <c r="G26" s="1"/>
      <c r="H26" s="1"/>
      <c r="I26" s="20"/>
    </row>
    <row r="27" spans="1:9" x14ac:dyDescent="0.25">
      <c r="A27" s="10">
        <v>22</v>
      </c>
      <c r="B27" s="10" t="s">
        <v>28</v>
      </c>
      <c r="C27" s="10" t="s">
        <v>29</v>
      </c>
      <c r="D27" s="18">
        <v>2500</v>
      </c>
      <c r="E27" s="1"/>
      <c r="F27" s="1"/>
      <c r="G27" s="1"/>
      <c r="H27" s="1"/>
      <c r="I27" s="20"/>
    </row>
    <row r="28" spans="1:9" x14ac:dyDescent="0.25">
      <c r="A28" s="30"/>
      <c r="B28" s="31" t="s">
        <v>30</v>
      </c>
      <c r="C28" s="21"/>
      <c r="D28" s="21"/>
      <c r="E28" s="22">
        <f>IF((COUNTBLANK(E22:E27)+COUNTIF(E22:E27,"&lt;=0"))&gt;0,1,0)</f>
        <v>1</v>
      </c>
      <c r="F28" s="22">
        <f>IF((COUNTBLANK(F22:F27)+COUNTIF(F22:F27,"&lt;=0"))&gt;0,1,0)</f>
        <v>1</v>
      </c>
      <c r="G28" s="22">
        <f>IF((COUNTBLANK(G22:G27)+COUNTIF(G22:G27,"&lt;=0"))&gt;0,1,0)</f>
        <v>1</v>
      </c>
      <c r="H28" s="22">
        <f>IF((COUNTBLANK(H22:H27)+COUNTIF(H22:H27,"&lt;=0"))&gt;0,1,0)</f>
        <v>1</v>
      </c>
      <c r="I28" s="20"/>
    </row>
    <row r="29" spans="1:9" x14ac:dyDescent="0.25">
      <c r="A29" s="10">
        <v>23</v>
      </c>
      <c r="B29" s="10" t="s">
        <v>31</v>
      </c>
      <c r="C29" s="10" t="s">
        <v>5</v>
      </c>
      <c r="D29" s="18">
        <v>4500</v>
      </c>
      <c r="E29" s="1"/>
      <c r="F29" s="1"/>
      <c r="G29" s="1"/>
      <c r="H29" s="1"/>
      <c r="I29" s="20"/>
    </row>
    <row r="30" spans="1:9" x14ac:dyDescent="0.25">
      <c r="A30" s="10">
        <v>24</v>
      </c>
      <c r="B30" s="10" t="s">
        <v>32</v>
      </c>
      <c r="C30" s="10" t="s">
        <v>5</v>
      </c>
      <c r="D30" s="18">
        <v>2500</v>
      </c>
      <c r="E30" s="1"/>
      <c r="F30" s="1"/>
      <c r="G30" s="1"/>
      <c r="H30" s="1"/>
      <c r="I30" s="20"/>
    </row>
    <row r="31" spans="1:9" x14ac:dyDescent="0.25">
      <c r="A31" s="10">
        <v>25</v>
      </c>
      <c r="B31" s="10" t="s">
        <v>33</v>
      </c>
      <c r="C31" s="10" t="s">
        <v>16</v>
      </c>
      <c r="D31" s="18">
        <v>500</v>
      </c>
      <c r="E31" s="1"/>
      <c r="F31" s="1"/>
      <c r="G31" s="1"/>
      <c r="H31" s="1"/>
      <c r="I31" s="20"/>
    </row>
    <row r="32" spans="1:9" x14ac:dyDescent="0.25">
      <c r="A32" s="10">
        <v>26</v>
      </c>
      <c r="B32" s="10" t="s">
        <v>34</v>
      </c>
      <c r="C32" s="10" t="s">
        <v>16</v>
      </c>
      <c r="D32" s="18">
        <v>100</v>
      </c>
      <c r="E32" s="1"/>
      <c r="F32" s="1"/>
      <c r="G32" s="1"/>
      <c r="H32" s="1"/>
      <c r="I32" s="20"/>
    </row>
    <row r="33" spans="1:9" x14ac:dyDescent="0.25">
      <c r="A33" s="10">
        <v>27</v>
      </c>
      <c r="B33" s="10" t="s">
        <v>35</v>
      </c>
      <c r="C33" s="10" t="s">
        <v>5</v>
      </c>
      <c r="D33" s="18">
        <v>2050</v>
      </c>
      <c r="E33" s="1"/>
      <c r="F33" s="1"/>
      <c r="G33" s="1"/>
      <c r="H33" s="1"/>
      <c r="I33" s="20"/>
    </row>
    <row r="34" spans="1:9" x14ac:dyDescent="0.25">
      <c r="A34" s="10">
        <v>28</v>
      </c>
      <c r="B34" s="10" t="s">
        <v>36</v>
      </c>
      <c r="C34" s="10" t="s">
        <v>5</v>
      </c>
      <c r="D34" s="18">
        <v>4500</v>
      </c>
      <c r="E34" s="1"/>
      <c r="F34" s="1"/>
      <c r="G34" s="1"/>
      <c r="H34" s="1"/>
      <c r="I34" s="20"/>
    </row>
    <row r="35" spans="1:9" x14ac:dyDescent="0.25">
      <c r="A35" s="10">
        <v>29</v>
      </c>
      <c r="B35" s="10" t="s">
        <v>37</v>
      </c>
      <c r="C35" s="10" t="s">
        <v>5</v>
      </c>
      <c r="D35" s="18">
        <v>42500</v>
      </c>
      <c r="E35" s="1"/>
      <c r="F35" s="1"/>
      <c r="G35" s="1"/>
      <c r="H35" s="1"/>
      <c r="I35" s="20"/>
    </row>
    <row r="36" spans="1:9" x14ac:dyDescent="0.25">
      <c r="A36" s="30"/>
      <c r="B36" s="31" t="s">
        <v>38</v>
      </c>
      <c r="C36" s="21"/>
      <c r="D36" s="21"/>
      <c r="E36" s="22">
        <f>IF((COUNTBLANK(E29:E35)+COUNTIF(E29:E35,"&lt;=0"))&gt;0,1,0)</f>
        <v>1</v>
      </c>
      <c r="F36" s="22">
        <f>IF((COUNTBLANK(F29:F35)+COUNTIF(F29:F35,"&lt;=0"))&gt;0,1,0)</f>
        <v>1</v>
      </c>
      <c r="G36" s="22">
        <f>IF((COUNTBLANK(G29:G35)+COUNTIF(G29:G35,"&lt;=0"))&gt;0,1,0)</f>
        <v>1</v>
      </c>
      <c r="H36" s="22">
        <f>IF((COUNTBLANK(H29:H35)+COUNTIF(H29:H35,"&lt;=0"))&gt;0,1,0)</f>
        <v>1</v>
      </c>
      <c r="I36" s="20"/>
    </row>
    <row r="37" spans="1:9" x14ac:dyDescent="0.25">
      <c r="A37" s="10">
        <v>30</v>
      </c>
      <c r="B37" s="10" t="s">
        <v>39</v>
      </c>
      <c r="C37" s="10" t="s">
        <v>5</v>
      </c>
      <c r="D37" s="18">
        <v>30500</v>
      </c>
      <c r="E37" s="1"/>
      <c r="F37" s="1"/>
      <c r="G37" s="1"/>
      <c r="H37" s="1"/>
      <c r="I37" s="20"/>
    </row>
    <row r="38" spans="1:9" x14ac:dyDescent="0.25">
      <c r="A38" s="10">
        <v>31</v>
      </c>
      <c r="B38" s="10" t="s">
        <v>40</v>
      </c>
      <c r="C38" s="10" t="s">
        <v>5</v>
      </c>
      <c r="D38" s="18">
        <v>2000</v>
      </c>
      <c r="E38" s="1"/>
      <c r="F38" s="1"/>
      <c r="G38" s="1"/>
      <c r="H38" s="1"/>
      <c r="I38" s="20"/>
    </row>
    <row r="39" spans="1:9" x14ac:dyDescent="0.25">
      <c r="A39" s="10">
        <v>32</v>
      </c>
      <c r="B39" s="10" t="s">
        <v>41</v>
      </c>
      <c r="C39" s="10" t="s">
        <v>5</v>
      </c>
      <c r="D39" s="18">
        <v>2000</v>
      </c>
      <c r="E39" s="1"/>
      <c r="F39" s="1"/>
      <c r="G39" s="1"/>
      <c r="H39" s="1"/>
      <c r="I39" s="20"/>
    </row>
    <row r="40" spans="1:9" x14ac:dyDescent="0.25">
      <c r="A40" s="10">
        <v>33</v>
      </c>
      <c r="B40" s="10" t="s">
        <v>42</v>
      </c>
      <c r="C40" s="10" t="s">
        <v>5</v>
      </c>
      <c r="D40" s="18">
        <v>13000</v>
      </c>
      <c r="E40" s="1"/>
      <c r="F40" s="1"/>
      <c r="G40" s="1"/>
      <c r="H40" s="1"/>
      <c r="I40" s="20"/>
    </row>
    <row r="41" spans="1:9" x14ac:dyDescent="0.25">
      <c r="A41" s="10">
        <v>34</v>
      </c>
      <c r="B41" s="10" t="s">
        <v>43</v>
      </c>
      <c r="C41" s="10" t="s">
        <v>5</v>
      </c>
      <c r="D41" s="18">
        <v>2500</v>
      </c>
      <c r="E41" s="1"/>
      <c r="F41" s="1"/>
      <c r="G41" s="1"/>
      <c r="H41" s="1"/>
      <c r="I41" s="20"/>
    </row>
    <row r="42" spans="1:9" x14ac:dyDescent="0.25">
      <c r="A42" s="10">
        <v>35</v>
      </c>
      <c r="B42" s="10" t="s">
        <v>44</v>
      </c>
      <c r="C42" s="10" t="s">
        <v>5</v>
      </c>
      <c r="D42" s="18">
        <v>100</v>
      </c>
      <c r="E42" s="1"/>
      <c r="F42" s="1"/>
      <c r="G42" s="1"/>
      <c r="H42" s="1"/>
      <c r="I42" s="20"/>
    </row>
    <row r="43" spans="1:9" x14ac:dyDescent="0.25">
      <c r="A43" s="30"/>
      <c r="B43" s="31" t="s">
        <v>99</v>
      </c>
      <c r="C43" s="21"/>
      <c r="D43" s="21"/>
      <c r="E43" s="22">
        <f>IF((COUNTBLANK(E37:E42)+COUNTIF(E37:E42,"&lt;=0"))&gt;0,1,0)</f>
        <v>1</v>
      </c>
      <c r="F43" s="22">
        <f>IF((COUNTBLANK(F37:F42)+COUNTIF(F37:F42,"&lt;=0"))&gt;0,1,0)</f>
        <v>1</v>
      </c>
      <c r="G43" s="22">
        <f>IF((COUNTBLANK(G37:G42)+COUNTIF(G37:G42,"&lt;=0"))&gt;0,1,0)</f>
        <v>1</v>
      </c>
      <c r="H43" s="22">
        <f>IF((COUNTBLANK(H37:H42)+COUNTIF(H37:H42,"&lt;=0"))&gt;0,1,0)</f>
        <v>1</v>
      </c>
      <c r="I43" s="20"/>
    </row>
    <row r="44" spans="1:9" x14ac:dyDescent="0.25">
      <c r="A44" s="10">
        <v>36</v>
      </c>
      <c r="B44" s="10" t="s">
        <v>45</v>
      </c>
      <c r="C44" s="10" t="s">
        <v>16</v>
      </c>
      <c r="D44" s="18">
        <v>1000</v>
      </c>
      <c r="E44" s="1"/>
      <c r="F44" s="1"/>
      <c r="G44" s="1"/>
      <c r="H44" s="1"/>
      <c r="I44" s="20"/>
    </row>
    <row r="45" spans="1:9" x14ac:dyDescent="0.25">
      <c r="A45" s="10">
        <v>37</v>
      </c>
      <c r="B45" s="10" t="s">
        <v>46</v>
      </c>
      <c r="C45" s="10" t="s">
        <v>16</v>
      </c>
      <c r="D45" s="18">
        <v>1000</v>
      </c>
      <c r="E45" s="1"/>
      <c r="F45" s="1"/>
      <c r="G45" s="1"/>
      <c r="H45" s="1"/>
      <c r="I45" s="20"/>
    </row>
    <row r="46" spans="1:9" x14ac:dyDescent="0.25">
      <c r="A46" s="10">
        <v>38</v>
      </c>
      <c r="B46" s="10" t="s">
        <v>47</v>
      </c>
      <c r="C46" s="10" t="s">
        <v>16</v>
      </c>
      <c r="D46" s="18">
        <v>100</v>
      </c>
      <c r="E46" s="1"/>
      <c r="F46" s="1"/>
      <c r="G46" s="1"/>
      <c r="H46" s="1"/>
      <c r="I46" s="20"/>
    </row>
    <row r="47" spans="1:9" x14ac:dyDescent="0.25">
      <c r="A47" s="30"/>
      <c r="B47" s="31" t="s">
        <v>48</v>
      </c>
      <c r="C47" s="21"/>
      <c r="D47" s="21"/>
      <c r="E47" s="22">
        <f>IF((COUNTBLANK(E44:E46)+COUNTIF(E44:E46,"&lt;=0"))&gt;0,1,0)</f>
        <v>1</v>
      </c>
      <c r="F47" s="22">
        <f>IF((COUNTBLANK(F44:F46)+COUNTIF(F44:F46,"&lt;=0"))&gt;0,1,0)</f>
        <v>1</v>
      </c>
      <c r="G47" s="22">
        <f>IF((COUNTBLANK(G44:G46)+COUNTIF(G44:G46,"&lt;=0"))&gt;0,1,0)</f>
        <v>1</v>
      </c>
      <c r="H47" s="22">
        <f>IF((COUNTBLANK(H44:H46)+COUNTIF(H44:H46,"&lt;=0"))&gt;0,1,0)</f>
        <v>1</v>
      </c>
      <c r="I47" s="20"/>
    </row>
    <row r="48" spans="1:9" x14ac:dyDescent="0.25">
      <c r="A48" s="10">
        <v>39</v>
      </c>
      <c r="B48" s="10" t="s">
        <v>49</v>
      </c>
      <c r="C48" s="10" t="s">
        <v>5</v>
      </c>
      <c r="D48" s="18">
        <v>1500</v>
      </c>
      <c r="E48" s="1"/>
      <c r="F48" s="1"/>
      <c r="G48" s="1"/>
      <c r="H48" s="1"/>
      <c r="I48" s="20"/>
    </row>
    <row r="49" spans="1:9" x14ac:dyDescent="0.25">
      <c r="A49" s="10">
        <v>40</v>
      </c>
      <c r="B49" s="10" t="s">
        <v>50</v>
      </c>
      <c r="C49" s="10" t="s">
        <v>5</v>
      </c>
      <c r="D49" s="18">
        <v>5000</v>
      </c>
      <c r="E49" s="1"/>
      <c r="F49" s="1"/>
      <c r="G49" s="1"/>
      <c r="H49" s="1"/>
      <c r="I49" s="20"/>
    </row>
    <row r="50" spans="1:9" x14ac:dyDescent="0.25">
      <c r="A50" s="30"/>
      <c r="B50" s="31" t="s">
        <v>51</v>
      </c>
      <c r="C50" s="21"/>
      <c r="D50" s="21"/>
      <c r="E50" s="22">
        <f>IF((COUNTBLANK(E48:E49)+COUNTIF(E48:E49,"&lt;=0"))&gt;0,1,0)</f>
        <v>1</v>
      </c>
      <c r="F50" s="22">
        <f>IF((COUNTBLANK(F48:F49)+COUNTIF(F48:F49,"&lt;=0"))&gt;0,1,0)</f>
        <v>1</v>
      </c>
      <c r="G50" s="22">
        <f>IF((COUNTBLANK(G48:G49)+COUNTIF(G48:G49,"&lt;=0"))&gt;0,1,0)</f>
        <v>1</v>
      </c>
      <c r="H50" s="22">
        <f>IF((COUNTBLANK(H48:H49)+COUNTIF(H48:H49,"&lt;=0"))&gt;0,1,0)</f>
        <v>1</v>
      </c>
      <c r="I50" s="20"/>
    </row>
    <row r="51" spans="1:9" x14ac:dyDescent="0.25">
      <c r="A51" s="10">
        <v>41</v>
      </c>
      <c r="B51" s="10" t="s">
        <v>52</v>
      </c>
      <c r="C51" s="10" t="s">
        <v>5</v>
      </c>
      <c r="D51" s="10">
        <v>1000</v>
      </c>
      <c r="E51" s="1"/>
      <c r="F51" s="1"/>
      <c r="G51" s="1"/>
      <c r="H51" s="1"/>
      <c r="I51" s="20"/>
    </row>
    <row r="52" spans="1:9" x14ac:dyDescent="0.25">
      <c r="A52" s="10">
        <v>42</v>
      </c>
      <c r="B52" s="10" t="s">
        <v>53</v>
      </c>
      <c r="C52" s="10" t="s">
        <v>5</v>
      </c>
      <c r="D52" s="10">
        <v>3000</v>
      </c>
      <c r="E52" s="1"/>
      <c r="F52" s="1"/>
      <c r="G52" s="1"/>
      <c r="H52" s="1"/>
      <c r="I52" s="20"/>
    </row>
    <row r="53" spans="1:9" x14ac:dyDescent="0.25">
      <c r="A53" s="30"/>
      <c r="B53" s="31" t="s">
        <v>54</v>
      </c>
      <c r="C53" s="21"/>
      <c r="D53" s="21"/>
      <c r="E53" s="22">
        <f>IF((COUNTBLANK(E51:E52)+COUNTIF(E51:E52,"&lt;=0"))&gt;0,1,0)</f>
        <v>1</v>
      </c>
      <c r="F53" s="22">
        <f>IF((COUNTBLANK(F51:F52)+COUNTIF(F51:F52,"&lt;=0"))&gt;0,1,0)</f>
        <v>1</v>
      </c>
      <c r="G53" s="22">
        <f>IF((COUNTBLANK(G51:G52)+COUNTIF(G51:G52,"&lt;=0"))&gt;0,1,0)</f>
        <v>1</v>
      </c>
      <c r="H53" s="22">
        <f>IF((COUNTBLANK(H51:H52)+COUNTIF(H51:H52,"&lt;=0"))&gt;0,1,0)</f>
        <v>1</v>
      </c>
      <c r="I53" s="20"/>
    </row>
    <row r="54" spans="1:9" x14ac:dyDescent="0.25">
      <c r="A54" s="10">
        <v>43</v>
      </c>
      <c r="B54" s="10" t="s">
        <v>55</v>
      </c>
      <c r="C54" s="10" t="s">
        <v>16</v>
      </c>
      <c r="D54" s="10">
        <v>8000</v>
      </c>
      <c r="E54" s="1"/>
      <c r="F54" s="1"/>
      <c r="G54" s="1"/>
      <c r="H54" s="1"/>
      <c r="I54" s="20"/>
    </row>
    <row r="55" spans="1:9" x14ac:dyDescent="0.25">
      <c r="A55" s="10">
        <v>44</v>
      </c>
      <c r="B55" s="10" t="s">
        <v>56</v>
      </c>
      <c r="C55" s="10" t="s">
        <v>16</v>
      </c>
      <c r="D55" s="10">
        <v>1000</v>
      </c>
      <c r="E55" s="1"/>
      <c r="F55" s="1"/>
      <c r="G55" s="1"/>
      <c r="H55" s="1"/>
      <c r="I55" s="20"/>
    </row>
    <row r="56" spans="1:9" x14ac:dyDescent="0.25">
      <c r="A56" s="30"/>
      <c r="B56" s="31" t="s">
        <v>57</v>
      </c>
      <c r="C56" s="21"/>
      <c r="D56" s="21"/>
      <c r="E56" s="22">
        <f>IF((COUNTBLANK(E54:E55)+COUNTIF(E54:E55,"&lt;=0"))&gt;0,1,0)</f>
        <v>1</v>
      </c>
      <c r="F56" s="22">
        <f>IF((COUNTBLANK(F54:F55)+COUNTIF(F54:F55,"&lt;=0"))&gt;0,1,0)</f>
        <v>1</v>
      </c>
      <c r="G56" s="22">
        <f>IF((COUNTBLANK(G54:G55)+COUNTIF(G54:G55,"&lt;=0"))&gt;0,1,0)</f>
        <v>1</v>
      </c>
      <c r="H56" s="22">
        <f>IF((COUNTBLANK(H54:H55)+COUNTIF(H54:H55,"&lt;=0"))&gt;0,1,0)</f>
        <v>1</v>
      </c>
      <c r="I56" s="20"/>
    </row>
    <row r="57" spans="1:9" x14ac:dyDescent="0.25">
      <c r="A57" s="10">
        <v>45</v>
      </c>
      <c r="B57" s="10" t="s">
        <v>58</v>
      </c>
      <c r="C57" s="10" t="s">
        <v>5</v>
      </c>
      <c r="D57" s="10">
        <v>5000</v>
      </c>
      <c r="E57" s="1"/>
      <c r="F57" s="1"/>
      <c r="G57" s="1"/>
      <c r="H57" s="1"/>
      <c r="I57" s="20"/>
    </row>
    <row r="58" spans="1:9" x14ac:dyDescent="0.25">
      <c r="A58" s="10">
        <v>46</v>
      </c>
      <c r="B58" s="10" t="s">
        <v>59</v>
      </c>
      <c r="C58" s="10" t="s">
        <v>5</v>
      </c>
      <c r="D58" s="10">
        <v>3000</v>
      </c>
      <c r="E58" s="1"/>
      <c r="F58" s="1"/>
      <c r="G58" s="1"/>
      <c r="H58" s="1"/>
      <c r="I58" s="20"/>
    </row>
    <row r="59" spans="1:9" x14ac:dyDescent="0.25">
      <c r="A59" s="10">
        <v>47</v>
      </c>
      <c r="B59" s="10" t="s">
        <v>60</v>
      </c>
      <c r="C59" s="10" t="s">
        <v>5</v>
      </c>
      <c r="D59" s="10">
        <v>2000</v>
      </c>
      <c r="E59" s="1"/>
      <c r="F59" s="1"/>
      <c r="G59" s="1"/>
      <c r="H59" s="1"/>
      <c r="I59" s="20"/>
    </row>
    <row r="60" spans="1:9" x14ac:dyDescent="0.25">
      <c r="A60" s="10">
        <v>48</v>
      </c>
      <c r="B60" s="10" t="s">
        <v>61</v>
      </c>
      <c r="C60" s="10" t="s">
        <v>5</v>
      </c>
      <c r="D60" s="10">
        <v>1000</v>
      </c>
      <c r="E60" s="1"/>
      <c r="F60" s="1"/>
      <c r="G60" s="1"/>
      <c r="H60" s="1"/>
      <c r="I60" s="20"/>
    </row>
    <row r="61" spans="1:9" x14ac:dyDescent="0.25">
      <c r="A61" s="10">
        <v>49</v>
      </c>
      <c r="B61" s="10" t="s">
        <v>62</v>
      </c>
      <c r="C61" s="10" t="s">
        <v>5</v>
      </c>
      <c r="D61" s="10">
        <v>500</v>
      </c>
      <c r="E61" s="1"/>
      <c r="F61" s="1"/>
      <c r="G61" s="1"/>
      <c r="H61" s="1"/>
      <c r="I61" s="20"/>
    </row>
    <row r="62" spans="1:9" x14ac:dyDescent="0.25">
      <c r="A62" s="10">
        <v>50</v>
      </c>
      <c r="B62" s="10" t="s">
        <v>63</v>
      </c>
      <c r="C62" s="10" t="s">
        <v>5</v>
      </c>
      <c r="D62" s="10">
        <v>13000</v>
      </c>
      <c r="E62" s="1"/>
      <c r="F62" s="1"/>
      <c r="G62" s="1"/>
      <c r="H62" s="1"/>
      <c r="I62" s="20"/>
    </row>
    <row r="63" spans="1:9" x14ac:dyDescent="0.25">
      <c r="A63" s="10">
        <v>51</v>
      </c>
      <c r="B63" s="10" t="s">
        <v>64</v>
      </c>
      <c r="C63" s="10" t="s">
        <v>5</v>
      </c>
      <c r="D63" s="10">
        <v>10000</v>
      </c>
      <c r="E63" s="1"/>
      <c r="F63" s="1"/>
      <c r="G63" s="1"/>
      <c r="H63" s="1"/>
      <c r="I63" s="20"/>
    </row>
    <row r="64" spans="1:9" x14ac:dyDescent="0.25">
      <c r="A64" s="10">
        <v>52</v>
      </c>
      <c r="B64" s="10" t="s">
        <v>65</v>
      </c>
      <c r="C64" s="10" t="s">
        <v>5</v>
      </c>
      <c r="D64" s="10">
        <v>10000</v>
      </c>
      <c r="E64" s="1"/>
      <c r="F64" s="1"/>
      <c r="G64" s="1"/>
      <c r="H64" s="1"/>
      <c r="I64" s="20"/>
    </row>
    <row r="65" spans="1:9" x14ac:dyDescent="0.25">
      <c r="A65" s="10">
        <v>53</v>
      </c>
      <c r="B65" s="10" t="s">
        <v>66</v>
      </c>
      <c r="C65" s="10" t="s">
        <v>5</v>
      </c>
      <c r="D65" s="10">
        <v>2500</v>
      </c>
      <c r="E65" s="1"/>
      <c r="F65" s="1"/>
      <c r="G65" s="1"/>
      <c r="H65" s="1"/>
      <c r="I65" s="20"/>
    </row>
    <row r="66" spans="1:9" x14ac:dyDescent="0.25">
      <c r="A66" s="10">
        <v>54</v>
      </c>
      <c r="B66" s="10" t="s">
        <v>67</v>
      </c>
      <c r="C66" s="10" t="s">
        <v>5</v>
      </c>
      <c r="D66" s="10">
        <v>2500</v>
      </c>
      <c r="E66" s="1"/>
      <c r="F66" s="1"/>
      <c r="G66" s="1"/>
      <c r="H66" s="1"/>
      <c r="I66" s="20"/>
    </row>
    <row r="67" spans="1:9" x14ac:dyDescent="0.25">
      <c r="A67" s="10">
        <v>55</v>
      </c>
      <c r="B67" s="10" t="s">
        <v>68</v>
      </c>
      <c r="C67" s="10" t="s">
        <v>5</v>
      </c>
      <c r="D67" s="10">
        <v>50</v>
      </c>
      <c r="E67" s="1"/>
      <c r="F67" s="1"/>
      <c r="G67" s="1"/>
      <c r="H67" s="1"/>
      <c r="I67" s="20"/>
    </row>
    <row r="68" spans="1:9" x14ac:dyDescent="0.25">
      <c r="A68" s="10">
        <v>56</v>
      </c>
      <c r="B68" s="10" t="s">
        <v>69</v>
      </c>
      <c r="C68" s="10" t="s">
        <v>5</v>
      </c>
      <c r="D68" s="10">
        <v>20</v>
      </c>
      <c r="E68" s="1"/>
      <c r="F68" s="1"/>
      <c r="G68" s="1"/>
      <c r="H68" s="1"/>
      <c r="I68" s="20"/>
    </row>
    <row r="69" spans="1:9" x14ac:dyDescent="0.25">
      <c r="A69" s="10">
        <v>57</v>
      </c>
      <c r="B69" s="10" t="s">
        <v>70</v>
      </c>
      <c r="C69" s="10" t="s">
        <v>5</v>
      </c>
      <c r="D69" s="10">
        <v>50</v>
      </c>
      <c r="E69" s="1"/>
      <c r="F69" s="1"/>
      <c r="G69" s="1"/>
      <c r="H69" s="1"/>
      <c r="I69" s="20"/>
    </row>
    <row r="70" spans="1:9" x14ac:dyDescent="0.25">
      <c r="A70" s="10">
        <v>58</v>
      </c>
      <c r="B70" s="10" t="s">
        <v>71</v>
      </c>
      <c r="C70" s="10" t="s">
        <v>5</v>
      </c>
      <c r="D70" s="10">
        <v>30</v>
      </c>
      <c r="E70" s="1"/>
      <c r="F70" s="1"/>
      <c r="G70" s="1"/>
      <c r="H70" s="1"/>
      <c r="I70" s="20"/>
    </row>
    <row r="71" spans="1:9" x14ac:dyDescent="0.25">
      <c r="A71" s="30"/>
      <c r="B71" s="31" t="s">
        <v>72</v>
      </c>
      <c r="C71" s="21"/>
      <c r="D71" s="21"/>
      <c r="E71" s="22">
        <f>IF((COUNTBLANK(E57:E70)+COUNTIF(E57:E70,"&lt;=0"))&gt;0,1,0)</f>
        <v>1</v>
      </c>
      <c r="F71" s="22">
        <f>IF((COUNTBLANK(F57:F70)+COUNTIF(F57:F70,"&lt;=0"))&gt;0,1,0)</f>
        <v>1</v>
      </c>
      <c r="G71" s="22">
        <f>IF((COUNTBLANK(G57:G70)+COUNTIF(G57:G70,"&lt;=0"))&gt;0,1,0)</f>
        <v>1</v>
      </c>
      <c r="H71" s="22">
        <f>IF((COUNTBLANK(H57:H70)+COUNTIF(H57:H70,"&lt;=0"))&gt;0,1,0)</f>
        <v>1</v>
      </c>
      <c r="I71" s="20"/>
    </row>
    <row r="72" spans="1:9" x14ac:dyDescent="0.25">
      <c r="A72" s="10">
        <v>59</v>
      </c>
      <c r="B72" s="10" t="s">
        <v>73</v>
      </c>
      <c r="C72" s="10" t="s">
        <v>16</v>
      </c>
      <c r="D72" s="10">
        <v>500</v>
      </c>
      <c r="E72" s="1"/>
      <c r="F72" s="1"/>
      <c r="G72" s="1"/>
      <c r="H72" s="1"/>
      <c r="I72" s="20"/>
    </row>
    <row r="73" spans="1:9" x14ac:dyDescent="0.25">
      <c r="A73" s="10">
        <v>60</v>
      </c>
      <c r="B73" s="10" t="s">
        <v>74</v>
      </c>
      <c r="C73" s="10" t="s">
        <v>16</v>
      </c>
      <c r="D73" s="10">
        <v>500</v>
      </c>
      <c r="E73" s="1"/>
      <c r="F73" s="1"/>
      <c r="G73" s="1"/>
      <c r="H73" s="1"/>
      <c r="I73" s="20"/>
    </row>
    <row r="74" spans="1:9" x14ac:dyDescent="0.25">
      <c r="A74" s="10">
        <v>61</v>
      </c>
      <c r="B74" s="10" t="s">
        <v>75</v>
      </c>
      <c r="C74" s="10" t="s">
        <v>16</v>
      </c>
      <c r="D74" s="10">
        <v>500</v>
      </c>
      <c r="E74" s="1"/>
      <c r="F74" s="1"/>
      <c r="G74" s="1"/>
      <c r="H74" s="1"/>
      <c r="I74" s="20"/>
    </row>
    <row r="75" spans="1:9" x14ac:dyDescent="0.25">
      <c r="A75" s="10">
        <v>62</v>
      </c>
      <c r="B75" s="10" t="s">
        <v>76</v>
      </c>
      <c r="C75" s="10" t="s">
        <v>16</v>
      </c>
      <c r="D75" s="10">
        <v>500</v>
      </c>
      <c r="E75" s="1"/>
      <c r="F75" s="1"/>
      <c r="G75" s="1"/>
      <c r="H75" s="1"/>
      <c r="I75" s="20"/>
    </row>
    <row r="76" spans="1:9" x14ac:dyDescent="0.25">
      <c r="A76" s="10">
        <v>63</v>
      </c>
      <c r="B76" s="10" t="s">
        <v>77</v>
      </c>
      <c r="C76" s="10" t="s">
        <v>16</v>
      </c>
      <c r="D76" s="10">
        <v>100</v>
      </c>
      <c r="E76" s="1"/>
      <c r="F76" s="1"/>
      <c r="G76" s="1"/>
      <c r="H76" s="1"/>
      <c r="I76" s="20"/>
    </row>
    <row r="77" spans="1:9" x14ac:dyDescent="0.25">
      <c r="A77" s="10">
        <v>64</v>
      </c>
      <c r="B77" s="10" t="s">
        <v>78</v>
      </c>
      <c r="C77" s="10" t="s">
        <v>16</v>
      </c>
      <c r="D77" s="10">
        <v>100</v>
      </c>
      <c r="E77" s="1"/>
      <c r="F77" s="1"/>
      <c r="G77" s="1"/>
      <c r="H77" s="1"/>
      <c r="I77" s="20"/>
    </row>
    <row r="78" spans="1:9" x14ac:dyDescent="0.25">
      <c r="A78" s="10">
        <v>65</v>
      </c>
      <c r="B78" s="10" t="s">
        <v>79</v>
      </c>
      <c r="C78" s="10" t="s">
        <v>16</v>
      </c>
      <c r="D78" s="10">
        <v>100</v>
      </c>
      <c r="E78" s="1"/>
      <c r="F78" s="1"/>
      <c r="G78" s="1"/>
      <c r="H78" s="1"/>
      <c r="I78" s="20"/>
    </row>
    <row r="79" spans="1:9" x14ac:dyDescent="0.25">
      <c r="A79" s="10">
        <v>66</v>
      </c>
      <c r="B79" s="10" t="s">
        <v>80</v>
      </c>
      <c r="C79" s="10" t="s">
        <v>16</v>
      </c>
      <c r="D79" s="10">
        <v>1000</v>
      </c>
      <c r="E79" s="1"/>
      <c r="F79" s="1"/>
      <c r="G79" s="1"/>
      <c r="H79" s="1"/>
      <c r="I79" s="20"/>
    </row>
    <row r="80" spans="1:9" x14ac:dyDescent="0.25">
      <c r="A80" s="30"/>
      <c r="B80" s="31" t="s">
        <v>81</v>
      </c>
      <c r="C80" s="21"/>
      <c r="D80" s="21"/>
      <c r="E80" s="22">
        <f>IF((COUNTBLANK(E72:E79)+COUNTIF(E72:E79,"&lt;=0"))&gt;0,1,0)</f>
        <v>1</v>
      </c>
      <c r="F80" s="22">
        <f>IF((COUNTBLANK(F72:F79)+COUNTIF(F72:F79,"&lt;=0"))&gt;0,1,0)</f>
        <v>1</v>
      </c>
      <c r="G80" s="22">
        <f>IF((COUNTBLANK(G72:G79)+COUNTIF(G72:G79,"&lt;=0"))&gt;0,1,0)</f>
        <v>1</v>
      </c>
      <c r="H80" s="22">
        <f>IF((COUNTBLANK(H72:H79)+COUNTIF(H72:H79,"&lt;=0"))&gt;0,1,0)</f>
        <v>1</v>
      </c>
      <c r="I80" s="20"/>
    </row>
    <row r="81" spans="1:9" x14ac:dyDescent="0.25">
      <c r="A81" s="10">
        <v>67</v>
      </c>
      <c r="B81" s="10" t="s">
        <v>82</v>
      </c>
      <c r="C81" s="10" t="s">
        <v>5</v>
      </c>
      <c r="D81" s="10">
        <v>2000</v>
      </c>
      <c r="E81" s="1"/>
      <c r="F81" s="1"/>
      <c r="G81" s="1"/>
      <c r="H81" s="1"/>
      <c r="I81" s="20"/>
    </row>
    <row r="82" spans="1:9" x14ac:dyDescent="0.25">
      <c r="A82" s="30"/>
      <c r="B82" s="31" t="s">
        <v>100</v>
      </c>
      <c r="C82" s="21"/>
      <c r="D82" s="21"/>
      <c r="E82" s="22">
        <f>IF((COUNTBLANK(E81)+COUNTIF(E81,"&lt;=0"))&gt;0,1,0)</f>
        <v>1</v>
      </c>
      <c r="F82" s="22">
        <f>IF((COUNTBLANK(F81)+COUNTIF(F81,"&lt;=0"))&gt;0,1,0)</f>
        <v>1</v>
      </c>
      <c r="G82" s="22">
        <f>IF((COUNTBLANK(G81)+COUNTIF(G81,"&lt;=0"))&gt;0,1,0)</f>
        <v>1</v>
      </c>
      <c r="H82" s="22">
        <f>IF((COUNTBLANK(H81)+COUNTIF(H81,"&lt;=0"))&gt;0,1,0)</f>
        <v>1</v>
      </c>
      <c r="I82" s="20"/>
    </row>
    <row r="83" spans="1:9" x14ac:dyDescent="0.25">
      <c r="A83" s="10">
        <v>68</v>
      </c>
      <c r="B83" s="10" t="s">
        <v>83</v>
      </c>
      <c r="C83" s="10" t="s">
        <v>5</v>
      </c>
      <c r="D83" s="10">
        <v>1000</v>
      </c>
      <c r="E83" s="1"/>
      <c r="F83" s="1"/>
      <c r="G83" s="1"/>
      <c r="H83" s="1"/>
      <c r="I83" s="20"/>
    </row>
    <row r="84" spans="1:9" x14ac:dyDescent="0.25">
      <c r="A84" s="10">
        <v>69</v>
      </c>
      <c r="B84" s="10" t="s">
        <v>84</v>
      </c>
      <c r="C84" s="10" t="s">
        <v>5</v>
      </c>
      <c r="D84" s="10">
        <v>1000</v>
      </c>
      <c r="E84" s="1"/>
      <c r="F84" s="1"/>
      <c r="G84" s="1"/>
      <c r="H84" s="1"/>
      <c r="I84" s="20"/>
    </row>
    <row r="85" spans="1:9" x14ac:dyDescent="0.25">
      <c r="A85" s="10">
        <v>70</v>
      </c>
      <c r="B85" s="10" t="s">
        <v>85</v>
      </c>
      <c r="C85" s="10" t="s">
        <v>5</v>
      </c>
      <c r="D85" s="10">
        <v>500</v>
      </c>
      <c r="E85" s="1"/>
      <c r="F85" s="1"/>
      <c r="G85" s="1"/>
      <c r="H85" s="1"/>
      <c r="I85" s="20"/>
    </row>
    <row r="86" spans="1:9" x14ac:dyDescent="0.25">
      <c r="A86" s="30"/>
      <c r="B86" s="31" t="s">
        <v>98</v>
      </c>
      <c r="C86" s="21"/>
      <c r="D86" s="21"/>
      <c r="E86" s="22">
        <f>IF((COUNTBLANK(E83:E85)+COUNTIF(E83:E85,"&lt;=0"))&gt;0,1,0)</f>
        <v>1</v>
      </c>
      <c r="F86" s="22">
        <f>IF((COUNTBLANK(F83:F85)+COUNTIF(F83:F85,"&lt;=0"))&gt;0,1,0)</f>
        <v>1</v>
      </c>
      <c r="G86" s="22">
        <f>IF((COUNTBLANK(G83:G85)+COUNTIF(G83:G85,"&lt;=0"))&gt;0,1,0)</f>
        <v>1</v>
      </c>
      <c r="H86" s="22">
        <f>IF((COUNTBLANK(H83:H85)+COUNTIF(H83:H85,"&lt;=0"))&gt;0,1,0)</f>
        <v>1</v>
      </c>
      <c r="I86" s="20"/>
    </row>
    <row r="87" spans="1:9" x14ac:dyDescent="0.25">
      <c r="A87" s="10">
        <v>71</v>
      </c>
      <c r="B87" s="10" t="s">
        <v>86</v>
      </c>
      <c r="C87" s="10" t="s">
        <v>5</v>
      </c>
      <c r="D87" s="10">
        <v>1000</v>
      </c>
      <c r="E87" s="1"/>
      <c r="F87" s="1"/>
      <c r="G87" s="1"/>
      <c r="H87" s="1"/>
      <c r="I87" s="20"/>
    </row>
    <row r="88" spans="1:9" x14ac:dyDescent="0.25">
      <c r="A88" s="10">
        <v>72</v>
      </c>
      <c r="B88" s="10" t="s">
        <v>87</v>
      </c>
      <c r="C88" s="10" t="s">
        <v>5</v>
      </c>
      <c r="D88" s="10">
        <v>1000</v>
      </c>
      <c r="E88" s="1"/>
      <c r="F88" s="1"/>
      <c r="G88" s="1"/>
      <c r="H88" s="1"/>
      <c r="I88" s="20"/>
    </row>
    <row r="89" spans="1:9" x14ac:dyDescent="0.25">
      <c r="A89" s="10">
        <v>73</v>
      </c>
      <c r="B89" s="10" t="s">
        <v>88</v>
      </c>
      <c r="C89" s="10" t="s">
        <v>29</v>
      </c>
      <c r="D89" s="10">
        <v>20</v>
      </c>
      <c r="E89" s="1"/>
      <c r="F89" s="1"/>
      <c r="G89" s="1"/>
      <c r="H89" s="1"/>
      <c r="I89" s="20"/>
    </row>
    <row r="90" spans="1:9" x14ac:dyDescent="0.25">
      <c r="A90" s="10">
        <v>74</v>
      </c>
      <c r="B90" s="10" t="s">
        <v>89</v>
      </c>
      <c r="C90" s="10" t="s">
        <v>2</v>
      </c>
      <c r="D90" s="10"/>
      <c r="E90" s="1"/>
      <c r="F90" s="1"/>
      <c r="G90" s="1"/>
      <c r="H90" s="1"/>
      <c r="I90" s="20"/>
    </row>
    <row r="91" spans="1:9" x14ac:dyDescent="0.25">
      <c r="A91" s="10">
        <v>75</v>
      </c>
      <c r="B91" s="28" t="s">
        <v>90</v>
      </c>
      <c r="C91" s="10" t="s">
        <v>2</v>
      </c>
      <c r="D91" s="10"/>
      <c r="E91" s="29"/>
      <c r="F91" s="29"/>
      <c r="G91" s="29"/>
      <c r="H91" s="29"/>
      <c r="I91" s="20"/>
    </row>
    <row r="92" spans="1:9" x14ac:dyDescent="0.25">
      <c r="A92" s="10">
        <v>76</v>
      </c>
      <c r="B92" s="28" t="s">
        <v>90</v>
      </c>
      <c r="C92" s="10" t="s">
        <v>2</v>
      </c>
      <c r="D92" s="10"/>
      <c r="E92" s="29"/>
      <c r="F92" s="29"/>
      <c r="G92" s="29"/>
      <c r="H92" s="29"/>
      <c r="I92" s="20"/>
    </row>
    <row r="93" spans="1:9" x14ac:dyDescent="0.25">
      <c r="A93" s="10">
        <v>77</v>
      </c>
      <c r="B93" s="28" t="s">
        <v>90</v>
      </c>
      <c r="C93" s="10" t="s">
        <v>2</v>
      </c>
      <c r="D93" s="10"/>
      <c r="E93" s="29"/>
      <c r="F93" s="29"/>
      <c r="G93" s="29"/>
      <c r="H93" s="29"/>
      <c r="I93" s="20"/>
    </row>
    <row r="94" spans="1:9" x14ac:dyDescent="0.25">
      <c r="A94" s="10">
        <v>78</v>
      </c>
      <c r="B94" s="28" t="s">
        <v>90</v>
      </c>
      <c r="C94" s="10" t="s">
        <v>2</v>
      </c>
      <c r="D94" s="10"/>
      <c r="E94" s="29"/>
      <c r="F94" s="29"/>
      <c r="G94" s="29"/>
      <c r="H94" s="29"/>
      <c r="I94" s="20"/>
    </row>
    <row r="95" spans="1:9" x14ac:dyDescent="0.25">
      <c r="A95" s="10">
        <v>79</v>
      </c>
      <c r="B95" s="28" t="s">
        <v>90</v>
      </c>
      <c r="C95" s="10" t="s">
        <v>2</v>
      </c>
      <c r="D95" s="10"/>
      <c r="E95" s="29"/>
      <c r="F95" s="29"/>
      <c r="G95" s="29"/>
      <c r="H95" s="29"/>
      <c r="I95" s="20"/>
    </row>
    <row r="96" spans="1:9" x14ac:dyDescent="0.25">
      <c r="A96" s="10">
        <v>80</v>
      </c>
      <c r="B96" s="28" t="s">
        <v>90</v>
      </c>
      <c r="C96" s="10" t="s">
        <v>2</v>
      </c>
      <c r="D96" s="10"/>
      <c r="E96" s="29"/>
      <c r="F96" s="29"/>
      <c r="G96" s="29"/>
      <c r="H96" s="29"/>
      <c r="I96" s="20"/>
    </row>
    <row r="97" spans="1:9" x14ac:dyDescent="0.25">
      <c r="A97" s="30" t="s">
        <v>106</v>
      </c>
      <c r="B97" s="30"/>
      <c r="C97" s="10"/>
      <c r="D97" s="10"/>
      <c r="E97" s="24">
        <f>IF((COUNTBLANK(E87:E90)+COUNTIF(E87:E90,"&lt;=0"))&gt;0,1,0)</f>
        <v>1</v>
      </c>
      <c r="F97" s="22">
        <f>IF((COUNTBLANK(F87:F90)+COUNTIF(F87:F90,"&lt;=0"))&gt;0,1,0)</f>
        <v>1</v>
      </c>
      <c r="G97" s="22">
        <f>IF((COUNTBLANK(G87:G90)+COUNTIF(G87:G90,"&lt;=0"))&gt;0,1,0)</f>
        <v>1</v>
      </c>
      <c r="H97" s="22">
        <f>IF((COUNTBLANK(H87:H90)+COUNTIF(H87:H90,"&lt;=0"))&gt;0,1,0)</f>
        <v>1</v>
      </c>
      <c r="I97" s="25"/>
    </row>
    <row r="98" spans="1:9" x14ac:dyDescent="0.25">
      <c r="A98" s="10"/>
      <c r="B98" s="10" t="s">
        <v>91</v>
      </c>
      <c r="C98" s="10"/>
      <c r="D98" s="10"/>
      <c r="E98" s="22" t="str">
        <f>IF(SUM(E97,E86,E82,E80,E71,E56,E53,E50,E47,E43,E36,E28,E21,E7,E4)&gt;0,"Faltan datos",SUM(E3,E5:E6,E8:E20,E22:E27,E29:E35,E37:E42,E44:E46,E48:E49,E51:E52,E54:E55,E57:E70,E72:E79,E81,E83:E85,E87:E90))</f>
        <v>Faltan datos</v>
      </c>
      <c r="F98" s="23" t="str">
        <f>IF(SUM(F97,F86,F82,F80,F71,F56,F53,F50,F47,F43,F36,F28,F21,F7,F4)&gt;0,"Faltan datos",SUM(F3,F5:F6,F8:F20,F22:F27,F29:F35,F37:F42,F44:F46,F48:F49,F51:F52,F54:F55,F57:F70,F72:F79,F81,F83:F85,F87:F90))</f>
        <v>Faltan datos</v>
      </c>
      <c r="G98" s="23" t="str">
        <f>IF(SUM(G97,G86,G82,G80,G71,G56,G53,G50,G47,G43,G36,G28,G21,G7,G4)&gt;0,"Faltan datos",SUM(G3,G5:G6,G8:G20,G22:G27,G29:G35,G37:G42,G44:G46,G48:G49,G51:G52,G54:G55,G57:G70,G72:G79,G81,G83:G85,G87:G90))</f>
        <v>Faltan datos</v>
      </c>
      <c r="H98" s="23" t="str">
        <f>IF(SUM(H97,H86,H82,H80,H71,H56,H53,H50,H47,H43,H36,H28,H21,H7,H4)&gt;0,"Faltan datos",SUM(H3,H5:H6,H8:H20,H22:H27,H29:H35,H37:H42,H44:H46,H48:H49,H51:H52,H54:H55,H57:H70,H72:H79,H81,H83:H85,H87:H90))</f>
        <v>Faltan datos</v>
      </c>
      <c r="I98" s="26"/>
    </row>
    <row r="99" spans="1:9" x14ac:dyDescent="0.25">
      <c r="A99" s="10"/>
      <c r="B99" s="10" t="s">
        <v>92</v>
      </c>
      <c r="C99" s="10"/>
      <c r="D99" s="10"/>
      <c r="E99" s="23"/>
      <c r="F99" s="19" t="e">
        <f>F98*0.8</f>
        <v>#VALUE!</v>
      </c>
      <c r="G99" s="19" t="e">
        <f t="shared" ref="G99:H99" si="0">G98*0.8</f>
        <v>#VALUE!</v>
      </c>
      <c r="H99" s="19" t="e">
        <f t="shared" si="0"/>
        <v>#VALUE!</v>
      </c>
      <c r="I99" s="19" t="e">
        <f>H99+F99</f>
        <v>#VALUE!</v>
      </c>
    </row>
    <row r="100" spans="1:9" x14ac:dyDescent="0.25">
      <c r="A100" s="10"/>
      <c r="B100" s="10" t="s">
        <v>108</v>
      </c>
      <c r="C100" s="10"/>
      <c r="D100" s="10"/>
      <c r="E100" s="23"/>
      <c r="F100" s="19" t="e">
        <f>F98*1.3*0.2</f>
        <v>#VALUE!</v>
      </c>
      <c r="G100" s="19" t="e">
        <f t="shared" ref="G100:H100" si="1">G98*1.3*0.2</f>
        <v>#VALUE!</v>
      </c>
      <c r="H100" s="19" t="e">
        <f t="shared" si="1"/>
        <v>#VALUE!</v>
      </c>
      <c r="I100" s="19" t="e">
        <f>H100+F100</f>
        <v>#VALUE!</v>
      </c>
    </row>
    <row r="101" spans="1:9" x14ac:dyDescent="0.25">
      <c r="A101" s="10"/>
      <c r="B101" s="10" t="s">
        <v>101</v>
      </c>
      <c r="C101" s="10"/>
      <c r="D101" s="10"/>
      <c r="E101" s="23"/>
      <c r="F101" s="19" t="e">
        <f>F98*0.2</f>
        <v>#VALUE!</v>
      </c>
      <c r="G101" s="19" t="e">
        <f t="shared" ref="G101:H101" si="2">G98*0.2</f>
        <v>#VALUE!</v>
      </c>
      <c r="H101" s="19" t="e">
        <f t="shared" si="2"/>
        <v>#VALUE!</v>
      </c>
      <c r="I101" s="19" t="e">
        <f>H101+F101</f>
        <v>#VALUE!</v>
      </c>
    </row>
    <row r="102" spans="1:9" x14ac:dyDescent="0.25">
      <c r="A102" s="10"/>
      <c r="B102" s="10" t="s">
        <v>103</v>
      </c>
      <c r="C102" s="10"/>
      <c r="D102" s="10"/>
      <c r="E102" s="26"/>
      <c r="F102" s="23"/>
      <c r="G102" s="23"/>
      <c r="H102" s="23"/>
      <c r="I102" s="19" t="e">
        <f>0.22*SUM(F99:F101)</f>
        <v>#VALUE!</v>
      </c>
    </row>
    <row r="103" spans="1:9" x14ac:dyDescent="0.25">
      <c r="A103" s="10"/>
      <c r="B103" s="10" t="s">
        <v>104</v>
      </c>
      <c r="C103" s="10"/>
      <c r="D103" s="10"/>
      <c r="E103" s="23"/>
      <c r="F103" s="23"/>
      <c r="G103" s="23"/>
      <c r="H103" s="23"/>
      <c r="I103" s="19" t="e">
        <f>SUM(I99:I102)</f>
        <v>#VALUE!</v>
      </c>
    </row>
    <row r="104" spans="1:9" x14ac:dyDescent="0.25">
      <c r="A104" s="10"/>
      <c r="B104" s="10" t="s">
        <v>105</v>
      </c>
      <c r="C104" s="10"/>
      <c r="D104" s="10"/>
      <c r="E104" s="23"/>
      <c r="F104" s="23"/>
      <c r="G104" s="23"/>
      <c r="H104" s="23"/>
      <c r="I104" s="19" t="e">
        <f>SUM(I99:I101)</f>
        <v>#VALUE!</v>
      </c>
    </row>
    <row r="105" spans="1:9" x14ac:dyDescent="0.25">
      <c r="A105" s="27"/>
    </row>
    <row r="106" spans="1:9" x14ac:dyDescent="0.25">
      <c r="A106" s="27"/>
    </row>
    <row r="107" spans="1:9" x14ac:dyDescent="0.25">
      <c r="A107" s="27"/>
    </row>
    <row r="108" spans="1:9" x14ac:dyDescent="0.25">
      <c r="A108" s="27"/>
    </row>
    <row r="109" spans="1:9" x14ac:dyDescent="0.25">
      <c r="A109" s="27"/>
    </row>
    <row r="110" spans="1:9" x14ac:dyDescent="0.25">
      <c r="A110" s="27"/>
    </row>
    <row r="111" spans="1:9" x14ac:dyDescent="0.25">
      <c r="A111" s="27"/>
    </row>
  </sheetData>
  <sheetProtection password="D20F" sheet="1" objects="1" scenarios="1"/>
  <conditionalFormatting sqref="E3:H3 E5:H6 E8:H20 E22:H27 E29:H35 E37:H42 E44:H46 E48:H49 E51:H52 E54:H55 E57:H70 E72:H79 E81:H81 E83:H85 E87:H90">
    <cfRule type="cellIs" dxfId="4" priority="5" operator="greaterThan">
      <formula>0</formula>
    </cfRule>
  </conditionalFormatting>
  <conditionalFormatting sqref="E4:H4">
    <cfRule type="cellIs" dxfId="3" priority="4" operator="greaterThan">
      <formula>0</formula>
    </cfRule>
  </conditionalFormatting>
  <conditionalFormatting sqref="E7:H7 E21:H21 E28:H28 E36:H36 E43:H43 E47:H47 E50:H50 E53:H53 E56:H56 E71:H71 E80:H80 E82:H82 E86:H86 E97:H97">
    <cfRule type="cellIs" dxfId="2" priority="3" operator="greaterThan">
      <formula>0</formula>
    </cfRule>
  </conditionalFormatting>
  <conditionalFormatting sqref="B1">
    <cfRule type="cellIs" dxfId="1" priority="1" operator="equal">
      <formula>"DESCRIPCIÓN - PLANILLA HABILITADA PARA IMPRIMIR"</formula>
    </cfRule>
    <cfRule type="cellIs" dxfId="0" priority="2" operator="equal">
      <formula>"DESCRIPCIÓN - NO IMPIRMIR ESTA PLANILLA - NO HA COTIZADO TODOS LOS ÍTEMS"</formula>
    </cfRule>
  </conditionalFormatting>
  <dataValidations count="1">
    <dataValidation type="decimal" operator="greaterThan" showInputMessage="1" showErrorMessage="1" errorTitle="Debe escribir un valor numérico" error="El valor debe ser mayor que cero." promptTitle="Debe escribir un valor numérico" prompt="El valor debe ser mayor que cero." sqref="E87:H90 E83:H85 E81:H81 E72:H79 E57:H70 E54:H55 E51:H52 E48:H49 E44:H46 E37:H42 E29:H35 E22:H27 E8:H20 E5:H6 E3:H3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E97:E98 F97:H9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G10"/>
  <sheetViews>
    <sheetView topLeftCell="B1" zoomScale="101" zoomScaleNormal="101" workbookViewId="0">
      <selection activeCell="B12" sqref="B12"/>
    </sheetView>
  </sheetViews>
  <sheetFormatPr baseColWidth="10" defaultColWidth="9.140625" defaultRowHeight="15" x14ac:dyDescent="0.25"/>
  <cols>
    <col min="1" max="1" width="9.140625" style="4"/>
    <col min="2" max="2" width="74.7109375" style="4" customWidth="1"/>
    <col min="3" max="6" width="15.7109375" style="4" customWidth="1"/>
    <col min="7" max="16384" width="9.140625" style="4"/>
  </cols>
  <sheetData>
    <row r="1" spans="1:7" x14ac:dyDescent="0.25">
      <c r="C1" s="7"/>
      <c r="D1" s="7"/>
      <c r="E1" s="7"/>
      <c r="F1" s="7"/>
    </row>
    <row r="2" spans="1:7" ht="34.5" customHeight="1" x14ac:dyDescent="0.25">
      <c r="B2" s="9"/>
      <c r="C2" s="3" t="s">
        <v>109</v>
      </c>
      <c r="D2" s="3" t="s">
        <v>110</v>
      </c>
      <c r="E2" s="3" t="s">
        <v>111</v>
      </c>
      <c r="F2" s="3" t="s">
        <v>102</v>
      </c>
      <c r="G2" s="6"/>
    </row>
    <row r="3" spans="1:7" ht="30" customHeight="1" x14ac:dyDescent="0.25">
      <c r="A3" s="5"/>
      <c r="B3" s="3" t="s">
        <v>91</v>
      </c>
      <c r="C3" s="2" t="str">
        <f>COTIZACIÓN!F98</f>
        <v>Faltan datos</v>
      </c>
      <c r="D3" s="2" t="str">
        <f>COTIZACIÓN!G98</f>
        <v>Faltan datos</v>
      </c>
      <c r="E3" s="2" t="str">
        <f>COTIZACIÓN!H98</f>
        <v>Faltan datos</v>
      </c>
      <c r="F3" s="2"/>
      <c r="G3" s="6"/>
    </row>
    <row r="4" spans="1:7" ht="30" customHeight="1" x14ac:dyDescent="0.25">
      <c r="A4" s="5"/>
      <c r="B4" s="3" t="s">
        <v>92</v>
      </c>
      <c r="C4" s="2" t="e">
        <f>COTIZACIÓN!F99</f>
        <v>#VALUE!</v>
      </c>
      <c r="D4" s="2" t="e">
        <f>COTIZACIÓN!G99</f>
        <v>#VALUE!</v>
      </c>
      <c r="E4" s="2" t="e">
        <f>COTIZACIÓN!H99</f>
        <v>#VALUE!</v>
      </c>
      <c r="F4" s="2" t="e">
        <f>COTIZACIÓN!I99</f>
        <v>#VALUE!</v>
      </c>
      <c r="G4" s="6"/>
    </row>
    <row r="5" spans="1:7" ht="30" customHeight="1" x14ac:dyDescent="0.25">
      <c r="A5" s="5"/>
      <c r="B5" s="3" t="s">
        <v>108</v>
      </c>
      <c r="C5" s="2" t="e">
        <f>COTIZACIÓN!F100</f>
        <v>#VALUE!</v>
      </c>
      <c r="D5" s="2" t="e">
        <f>COTIZACIÓN!G100</f>
        <v>#VALUE!</v>
      </c>
      <c r="E5" s="2" t="e">
        <f>COTIZACIÓN!H100</f>
        <v>#VALUE!</v>
      </c>
      <c r="F5" s="2" t="e">
        <f>COTIZACIÓN!I100</f>
        <v>#VALUE!</v>
      </c>
      <c r="G5" s="6"/>
    </row>
    <row r="6" spans="1:7" ht="30" customHeight="1" x14ac:dyDescent="0.25">
      <c r="A6" s="5"/>
      <c r="B6" s="3" t="s">
        <v>101</v>
      </c>
      <c r="C6" s="2" t="e">
        <f>COTIZACIÓN!F101</f>
        <v>#VALUE!</v>
      </c>
      <c r="D6" s="2" t="e">
        <f>COTIZACIÓN!G101</f>
        <v>#VALUE!</v>
      </c>
      <c r="E6" s="2" t="e">
        <f>COTIZACIÓN!H101</f>
        <v>#VALUE!</v>
      </c>
      <c r="F6" s="2" t="e">
        <f>COTIZACIÓN!I101</f>
        <v>#VALUE!</v>
      </c>
      <c r="G6" s="6"/>
    </row>
    <row r="7" spans="1:7" ht="30" customHeight="1" x14ac:dyDescent="0.25">
      <c r="A7" s="5"/>
      <c r="B7" s="32" t="s">
        <v>103</v>
      </c>
      <c r="C7" s="33"/>
      <c r="D7" s="33"/>
      <c r="E7" s="34"/>
      <c r="F7" s="2" t="e">
        <f>COTIZACIÓN!I102</f>
        <v>#VALUE!</v>
      </c>
      <c r="G7" s="6"/>
    </row>
    <row r="8" spans="1:7" ht="30" customHeight="1" x14ac:dyDescent="0.25">
      <c r="A8" s="5"/>
      <c r="B8" s="32" t="s">
        <v>104</v>
      </c>
      <c r="C8" s="33"/>
      <c r="D8" s="33"/>
      <c r="E8" s="34"/>
      <c r="F8" s="2" t="e">
        <f>COTIZACIÓN!I103</f>
        <v>#VALUE!</v>
      </c>
      <c r="G8" s="6"/>
    </row>
    <row r="9" spans="1:7" ht="30" customHeight="1" x14ac:dyDescent="0.25">
      <c r="A9" s="5"/>
      <c r="B9" s="32" t="s">
        <v>105</v>
      </c>
      <c r="C9" s="33"/>
      <c r="D9" s="33"/>
      <c r="E9" s="34"/>
      <c r="F9" s="2" t="e">
        <f>COTIZACIÓN!I104</f>
        <v>#VALUE!</v>
      </c>
      <c r="G9" s="6"/>
    </row>
    <row r="10" spans="1:7" x14ac:dyDescent="0.25">
      <c r="B10" s="8"/>
      <c r="C10" s="8"/>
      <c r="D10" s="8"/>
      <c r="E10" s="8"/>
      <c r="F10" s="8"/>
    </row>
  </sheetData>
  <sheetProtection password="D20F" sheet="1" objects="1" scenarios="1"/>
  <mergeCells count="3">
    <mergeCell ref="B7:E7"/>
    <mergeCell ref="B8:E8"/>
    <mergeCell ref="B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COTIZACIÓN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2017-09-01T16:30:00Z</dcterms:modified>
</cp:coreProperties>
</file>