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PRESUPUESTO Y CRONOGRAMA " sheetId="1" r:id="rId1"/>
    <sheet name="RESUMEN de la OFERTA" sheetId="2" r:id="rId2"/>
    <sheet name="PLANILLA MEDICIÓN AVANCE OBRA" sheetId="3" r:id="rId3"/>
    <sheet name="Hoja1" sheetId="4" r:id="rId4"/>
  </sheets>
  <definedNames>
    <definedName name="_xlnm.Print_Area" localSheetId="0">'PRESUPUESTO Y CRONOGRAMA '!$A$1:$V$520</definedName>
    <definedName name="_xlnm.Print_Area" localSheetId="1">'RESUMEN de la OFERTA'!$A$1:$N$69</definedName>
  </definedNames>
  <calcPr fullCalcOnLoad="1"/>
</workbook>
</file>

<file path=xl/sharedStrings.xml><?xml version="1.0" encoding="utf-8"?>
<sst xmlns="http://schemas.openxmlformats.org/spreadsheetml/2006/main" count="3101" uniqueCount="1430">
  <si>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</si>
  <si>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</si>
  <si>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</si>
  <si>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</si>
  <si>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</si>
  <si>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</si>
  <si>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</si>
  <si>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</si>
  <si>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</si>
  <si>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</si>
  <si>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</si>
  <si>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</si>
  <si>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Cartel de Obra</t>
  </si>
  <si>
    <t>Extracción de árboles</t>
  </si>
  <si>
    <t>Limpieza del terreno</t>
  </si>
  <si>
    <t>Cercado del predio</t>
  </si>
  <si>
    <t xml:space="preserve">MOVIMIENTOS DE TIERRA </t>
  </si>
  <si>
    <t>Desmontes con retiro</t>
  </si>
  <si>
    <t>m3</t>
  </si>
  <si>
    <t>Rellenos con aportes</t>
  </si>
  <si>
    <t>Excavaciones para cimientos</t>
  </si>
  <si>
    <t>Terraplén para platea</t>
  </si>
  <si>
    <t>En Roca (Incluye explosivos)</t>
  </si>
  <si>
    <t>HORMIGÓN CICLÓPEO</t>
  </si>
  <si>
    <t>En dados</t>
  </si>
  <si>
    <t>Bajo Patines</t>
  </si>
  <si>
    <t>PILOTAJE</t>
  </si>
  <si>
    <t>Pilotes (perforados y/o entubados)</t>
  </si>
  <si>
    <t>u</t>
  </si>
  <si>
    <t>Pilotines perforados</t>
  </si>
  <si>
    <t>CIMENTACIÓN DE H.A.</t>
  </si>
  <si>
    <t>Patines</t>
  </si>
  <si>
    <t>Patín corrido</t>
  </si>
  <si>
    <t>Viga de cimentación</t>
  </si>
  <si>
    <t>Riostras</t>
  </si>
  <si>
    <t>Plateas</t>
  </si>
  <si>
    <t>Losa H.A. Piso</t>
  </si>
  <si>
    <t>Descalce de vigas de fundación</t>
  </si>
  <si>
    <t>m.l.</t>
  </si>
  <si>
    <t>Cabezales de pilotes</t>
  </si>
  <si>
    <t>PILARES Y VIGAS H.A.</t>
  </si>
  <si>
    <t>Pilares de Fundación</t>
  </si>
  <si>
    <t>Pilares rectangulares</t>
  </si>
  <si>
    <t>Pilares circulares</t>
  </si>
  <si>
    <t>Vigas s/P.B.</t>
  </si>
  <si>
    <t>Vigas s/P.A.</t>
  </si>
  <si>
    <t>Vigas azotea</t>
  </si>
  <si>
    <t>Antepechos</t>
  </si>
  <si>
    <t>Carreras</t>
  </si>
  <si>
    <t>Dinteles</t>
  </si>
  <si>
    <t>H.visto</t>
  </si>
  <si>
    <t>Losas s/P.B.</t>
  </si>
  <si>
    <t>Losas Azotea</t>
  </si>
  <si>
    <t>Losas s/S. Máquina</t>
  </si>
  <si>
    <t>Losas mesadas</t>
  </si>
  <si>
    <t>Tanques de agua</t>
  </si>
  <si>
    <t>Muros de contención</t>
  </si>
  <si>
    <t>De cerámica hueca</t>
  </si>
  <si>
    <t>m2</t>
  </si>
  <si>
    <t>De ladrillo espejo</t>
  </si>
  <si>
    <t>Calado</t>
  </si>
  <si>
    <t>De ladrillo de campo común</t>
  </si>
  <si>
    <t>De ladrillo de prensa común</t>
  </si>
  <si>
    <t>De ceramica hueca de prensa común</t>
  </si>
  <si>
    <t>De ladrillo de campo un lado visto</t>
  </si>
  <si>
    <t>De ladrillo de prensa un lado visto</t>
  </si>
  <si>
    <t>De ladrillo de campo</t>
  </si>
  <si>
    <t>De ladrillo de prensa</t>
  </si>
  <si>
    <t>De campo a una cara vista</t>
  </si>
  <si>
    <t xml:space="preserve">De ceramica hueca </t>
  </si>
  <si>
    <t>REVESTIMIENTO CERÁMICO</t>
  </si>
  <si>
    <t>MUROS O TABIQUES PREFABRICADOS</t>
  </si>
  <si>
    <t>REVOQUES INTERIORES</t>
  </si>
  <si>
    <t>En paramentos 2 capas</t>
  </si>
  <si>
    <t>En cielorraso 3 capas</t>
  </si>
  <si>
    <t>En cielorraso 3 capas en la escalera</t>
  </si>
  <si>
    <t>Revoque a la bolsa en el interior</t>
  </si>
  <si>
    <t>Balai cielorraso fretazado</t>
  </si>
  <si>
    <t>En cielorraso s/metal Desplegado</t>
  </si>
  <si>
    <t>En cielorraso 2 capas</t>
  </si>
  <si>
    <t>REVOQUES EXTERIORES</t>
  </si>
  <si>
    <t>En paramentos 3 capas</t>
  </si>
  <si>
    <t>En paramentos balai cement.</t>
  </si>
  <si>
    <t>En cielorraso de terrazas y esc.ext.</t>
  </si>
  <si>
    <t>Arena y portland pretiles</t>
  </si>
  <si>
    <t>Lisados A.y P. Azotea</t>
  </si>
  <si>
    <t>A.y P. Con hidrófugo</t>
  </si>
  <si>
    <t>A.y P. Con hid. En tanque de agua</t>
  </si>
  <si>
    <t>Junta dilatación techos</t>
  </si>
  <si>
    <t>Junta dilatación horizontal</t>
  </si>
  <si>
    <t>CONTRAPISOS</t>
  </si>
  <si>
    <t>Sobre tierra</t>
  </si>
  <si>
    <t>Interior común</t>
  </si>
  <si>
    <t>Interior armado</t>
  </si>
  <si>
    <t>Exterior común</t>
  </si>
  <si>
    <t>Exterior armado</t>
  </si>
  <si>
    <t xml:space="preserve">Sobre losa </t>
  </si>
  <si>
    <t>Interior</t>
  </si>
  <si>
    <t>En terrazas y balcones</t>
  </si>
  <si>
    <t>En azoteas</t>
  </si>
  <si>
    <t>Relleno hormigón cascote en azotea</t>
  </si>
  <si>
    <t>Relleno hormigón de cascote baño</t>
  </si>
  <si>
    <t>PAVIMENTOS</t>
  </si>
  <si>
    <t>Portland</t>
  </si>
  <si>
    <t>Baldosa de vereda</t>
  </si>
  <si>
    <t>Zócalos de portland</t>
  </si>
  <si>
    <t>Monolítico</t>
  </si>
  <si>
    <t>Baldosa pulida en fábrica</t>
  </si>
  <si>
    <t>Zócalos monolíticos</t>
  </si>
  <si>
    <t>In situ c/juntas lavado</t>
  </si>
  <si>
    <t>In situ c/juntas pulido</t>
  </si>
  <si>
    <t>Zócalos "in situ"</t>
  </si>
  <si>
    <t>De arena y Portland</t>
  </si>
  <si>
    <t>fretazado</t>
  </si>
  <si>
    <t>Zócalo "in situ"</t>
  </si>
  <si>
    <t>Piedra laja</t>
  </si>
  <si>
    <t>Porcelanato</t>
  </si>
  <si>
    <t>Mármol</t>
  </si>
  <si>
    <t>Flotantes</t>
  </si>
  <si>
    <t>ESCALONES Y ANTEPECHOS</t>
  </si>
  <si>
    <t>De Arena y Portland fret.</t>
  </si>
  <si>
    <t>Escalones</t>
  </si>
  <si>
    <t>De Monolítico</t>
  </si>
  <si>
    <t>Escalones - Baldosa - Pulido</t>
  </si>
  <si>
    <t>Escalones - Baldosa - Lavado</t>
  </si>
  <si>
    <t>Escalones en Sitios Pulidos</t>
  </si>
  <si>
    <t>Escalones en Sitios Lavado</t>
  </si>
  <si>
    <t>Antepechos Baldosas</t>
  </si>
  <si>
    <t>De Piedra Laja</t>
  </si>
  <si>
    <t>De Gres</t>
  </si>
  <si>
    <t>De Madera Dura</t>
  </si>
  <si>
    <t>Escalón</t>
  </si>
  <si>
    <t>Nariz de Escalón</t>
  </si>
  <si>
    <t>De Hormigón Prefabricado</t>
  </si>
  <si>
    <t>Antepecho (terminación)</t>
  </si>
  <si>
    <t>De Hierro</t>
  </si>
  <si>
    <t>IMPERMEABILIZACIÓN</t>
  </si>
  <si>
    <t>De Muros</t>
  </si>
  <si>
    <t>De 1º Hiladas</t>
  </si>
  <si>
    <t>De Antepechos</t>
  </si>
  <si>
    <t>De Cara Ext. De Muro Int.(en cámara)</t>
  </si>
  <si>
    <t>Azoteas</t>
  </si>
  <si>
    <t>Pretiles y Gargantas</t>
  </si>
  <si>
    <t>Baños y Terrazas</t>
  </si>
  <si>
    <t>Bajo Sobretecho</t>
  </si>
  <si>
    <t>Portland Lustrado</t>
  </si>
  <si>
    <t>En Tanques</t>
  </si>
  <si>
    <t>Poliuretano Proyectado</t>
  </si>
  <si>
    <t>Capa</t>
  </si>
  <si>
    <t>Membrana</t>
  </si>
  <si>
    <t>Soldable esp. 4 mm</t>
  </si>
  <si>
    <t>Autoadhesiva 4 mm</t>
  </si>
  <si>
    <t>Con Tejuela de cerámica</t>
  </si>
  <si>
    <t>Con Panes de Arena y Portland</t>
  </si>
  <si>
    <t>Con Tejuela de hormigón</t>
  </si>
  <si>
    <t>VARIOS</t>
  </si>
  <si>
    <t>Limpieza de Obras</t>
  </si>
  <si>
    <t>Nichos de Medidores</t>
  </si>
  <si>
    <t>Nichos de Mangueras de Incendio</t>
  </si>
  <si>
    <t>Chapa de Numeración Oficial</t>
  </si>
  <si>
    <t>Ayuda Ascensor</t>
  </si>
  <si>
    <t>SUBTOTAL OBRAS EDILICIAS</t>
  </si>
  <si>
    <t>B</t>
  </si>
  <si>
    <t xml:space="preserve">SUBCONTRATOS </t>
  </si>
  <si>
    <t>1.01</t>
  </si>
  <si>
    <t>1.02</t>
  </si>
  <si>
    <t>INSTALACIÓN SANITARIA</t>
  </si>
  <si>
    <t>Desagües</t>
  </si>
  <si>
    <t>En Hormigón</t>
  </si>
  <si>
    <t>En P.V.C</t>
  </si>
  <si>
    <t>En Ho.Fo</t>
  </si>
  <si>
    <t>En PPL con juntas de goma</t>
  </si>
  <si>
    <t>En Polipropileno roscado</t>
  </si>
  <si>
    <t>En Polipropileno termofusionado</t>
  </si>
  <si>
    <t>Aparatos y Grifería</t>
  </si>
  <si>
    <t>Accesorios</t>
  </si>
  <si>
    <t>INSTALACIÓN ELÉCTRICA</t>
  </si>
  <si>
    <t>En Losas</t>
  </si>
  <si>
    <t>En Muros</t>
  </si>
  <si>
    <t>Enhebrados</t>
  </si>
  <si>
    <t>Terminaciones</t>
  </si>
  <si>
    <t>Cañería</t>
  </si>
  <si>
    <t>Caja Terminal</t>
  </si>
  <si>
    <t>EQUIPAMIENTO</t>
  </si>
  <si>
    <t>Nichos de Chapa (mang.Incendio)</t>
  </si>
  <si>
    <t>Cortina de Enrollar</t>
  </si>
  <si>
    <t>ASCENSORES</t>
  </si>
  <si>
    <t>(Incluye Habilit.Instal. Mecánica)</t>
  </si>
  <si>
    <t>Motor</t>
  </si>
  <si>
    <t>Estructura de Cabina y Com. Parcial</t>
  </si>
  <si>
    <t>Terminación de Cabina y Comandos</t>
  </si>
  <si>
    <t>PINTURAS</t>
  </si>
  <si>
    <t>A la cal con Fijador en Paramentos</t>
  </si>
  <si>
    <t>A la cal con Fijador en Cielorrasos</t>
  </si>
  <si>
    <t>Al agua en Paramentos</t>
  </si>
  <si>
    <t>Cementicia</t>
  </si>
  <si>
    <t>Latex Acrilica</t>
  </si>
  <si>
    <t>Antióxido en Herrería</t>
  </si>
  <si>
    <t>Imprimación en carpintería</t>
  </si>
  <si>
    <t>Esmalte Sintético</t>
  </si>
  <si>
    <t>Barniz Marino</t>
  </si>
  <si>
    <t>Aluminio Asfaltico</t>
  </si>
  <si>
    <t>SUBTOTAL SUBCONTRATOS</t>
  </si>
  <si>
    <t>C</t>
  </si>
  <si>
    <t>Desmonte y Terraplen</t>
  </si>
  <si>
    <t>Desmonte con Retiro</t>
  </si>
  <si>
    <t>Terraplen con Préstamo</t>
  </si>
  <si>
    <t>Alcantarillas</t>
  </si>
  <si>
    <t>Cunetas de Ladrillo</t>
  </si>
  <si>
    <t>Cunetas de Hormigón</t>
  </si>
  <si>
    <t>Entubamiento de Hormigón</t>
  </si>
  <si>
    <t xml:space="preserve">SANEAMIENTO INTERNO </t>
  </si>
  <si>
    <t>Caños</t>
  </si>
  <si>
    <t>Cámaras</t>
  </si>
  <si>
    <t>De inspección 60x60</t>
  </si>
  <si>
    <t>De inspección 60x110</t>
  </si>
  <si>
    <t>De limpia</t>
  </si>
  <si>
    <t>Pagos</t>
  </si>
  <si>
    <t>Conexiones</t>
  </si>
  <si>
    <t>RED INTERNA DE AGUA Y CONEXIONES</t>
  </si>
  <si>
    <t>Excavación y tapado de zanjas</t>
  </si>
  <si>
    <t>Piezas</t>
  </si>
  <si>
    <t>FF</t>
  </si>
  <si>
    <t>Ho.Go.</t>
  </si>
  <si>
    <t>Hidrantes</t>
  </si>
  <si>
    <t>Grifos de purga</t>
  </si>
  <si>
    <t>Marcos y tapas fundición</t>
  </si>
  <si>
    <t>conexión</t>
  </si>
  <si>
    <t>medidores</t>
  </si>
  <si>
    <t>Doble equipo bombeo</t>
  </si>
  <si>
    <t>Llaves y protecciones electromagnéticas</t>
  </si>
  <si>
    <t>Conexión Eléctrica Bombas</t>
  </si>
  <si>
    <t>Caños subida y bajada</t>
  </si>
  <si>
    <t>Tapas tanques</t>
  </si>
  <si>
    <t>Hormigón</t>
  </si>
  <si>
    <t>Adoquines de hormigón</t>
  </si>
  <si>
    <t>Bituminoso</t>
  </si>
  <si>
    <t>Baldosones</t>
  </si>
  <si>
    <t>RED BAJA TENSION SUBTERR.</t>
  </si>
  <si>
    <t>Excavación para ducto</t>
  </si>
  <si>
    <t>Excavación y tapado zanja p/ cables</t>
  </si>
  <si>
    <t>Ducto</t>
  </si>
  <si>
    <t>Caños de hormigón</t>
  </si>
  <si>
    <t>Cableado</t>
  </si>
  <si>
    <t>RED BAJA TENSIÓN AEREA</t>
  </si>
  <si>
    <t xml:space="preserve">Columnas </t>
  </si>
  <si>
    <t xml:space="preserve">RED INTERNA DE  ALUMBRADO </t>
  </si>
  <si>
    <t>Caño de P.V.C</t>
  </si>
  <si>
    <t>Artefactos Completos</t>
  </si>
  <si>
    <t>Interruptores Autom. Termo- magnético</t>
  </si>
  <si>
    <t>Contactos comandos a distancia y célul</t>
  </si>
  <si>
    <t>PRESUPUESTO U.T.E</t>
  </si>
  <si>
    <t>Tasas de conexión y carga</t>
  </si>
  <si>
    <t>RED TELEFÓNICA</t>
  </si>
  <si>
    <t>Caños P.V.C</t>
  </si>
  <si>
    <t>PARARRAYOS</t>
  </si>
  <si>
    <t>OBRAS EXTERIORES</t>
  </si>
  <si>
    <t>Muretes</t>
  </si>
  <si>
    <t>Muros de Contención</t>
  </si>
  <si>
    <t>Bancos</t>
  </si>
  <si>
    <t>Jardines</t>
  </si>
  <si>
    <t>Nichos Medidores</t>
  </si>
  <si>
    <t>Plantas y árboles</t>
  </si>
  <si>
    <t>Cimentación,bancos y muretes</t>
  </si>
  <si>
    <t>SUBTOTAL INFRAESTRUCTURA</t>
  </si>
  <si>
    <t>1.00</t>
  </si>
  <si>
    <t>2.00</t>
  </si>
  <si>
    <t>2.01</t>
  </si>
  <si>
    <t>E</t>
  </si>
  <si>
    <t>Césped en panes</t>
  </si>
  <si>
    <t>Suelo pasto</t>
  </si>
  <si>
    <t xml:space="preserve">En Tierra </t>
  </si>
  <si>
    <t xml:space="preserve">En Tosca </t>
  </si>
  <si>
    <t>Demolicion de estructuras de H.A.</t>
  </si>
  <si>
    <t>DEMOLICIONES Y RETIROS</t>
  </si>
  <si>
    <t>Demoliciones de muros</t>
  </si>
  <si>
    <t>Demoliciones de losas</t>
  </si>
  <si>
    <t xml:space="preserve">Picado de contrapisos </t>
  </si>
  <si>
    <t xml:space="preserve">Desamure de aberturas </t>
  </si>
  <si>
    <t>De bloques de hormigon comunes</t>
  </si>
  <si>
    <t>De bloques de hormigon vibrado</t>
  </si>
  <si>
    <t>MUROS DE CERÁMICA, YESO Y BLOQUES</t>
  </si>
  <si>
    <t xml:space="preserve">Picado de revoques </t>
  </si>
  <si>
    <t xml:space="preserve">Cerámica </t>
  </si>
  <si>
    <t>Vinilico</t>
  </si>
  <si>
    <t>m</t>
  </si>
  <si>
    <t>De madera dura</t>
  </si>
  <si>
    <t>Zócalos de madera (molduras)</t>
  </si>
  <si>
    <t>Tejido alto transito</t>
  </si>
  <si>
    <t>De humedad existente en base de muros por capilaridad</t>
  </si>
  <si>
    <t>Limpieza de cubierta superior</t>
  </si>
  <si>
    <t>Ejecucion o correccion de pedientes</t>
  </si>
  <si>
    <t>Reparacion de revoques de azotea</t>
  </si>
  <si>
    <t>Embudos de bajada pluviales</t>
  </si>
  <si>
    <t>Columnas de bajada pluvial</t>
  </si>
  <si>
    <t>Carpeta superior de proteccion de arena y cemento</t>
  </si>
  <si>
    <t>De  fisuras  en muros y revoques</t>
  </si>
  <si>
    <t>Camaras de inspeccion 60x110 (mas de 1m.de profund)</t>
  </si>
  <si>
    <t>Camaras de inspeccion 60x60 (hasta 1m de profund)</t>
  </si>
  <si>
    <t xml:space="preserve">Piletas de patio </t>
  </si>
  <si>
    <t>Camaras de inspeccion 40x40 (hasta 1m de profund)</t>
  </si>
  <si>
    <t>Bidet (indicar marca y modelo)</t>
  </si>
  <si>
    <t>Inodoro (indicar marca y modelo)</t>
  </si>
  <si>
    <t>Lavatorio (indicar marca y modelo)</t>
  </si>
  <si>
    <t>Deposito inferior c/electrobomba</t>
  </si>
  <si>
    <t>Deposito Superiores aprob.</t>
  </si>
  <si>
    <t>Deposito sanitario permeable</t>
  </si>
  <si>
    <t>Bocas de desagüe</t>
  </si>
  <si>
    <t>Deposito sanitario impermeable</t>
  </si>
  <si>
    <t>Cámara sépticas</t>
  </si>
  <si>
    <t>Interceptor de grasa aprobado</t>
  </si>
  <si>
    <t>percheros (dos por duchero)</t>
  </si>
  <si>
    <t>portarrollos (uno por inodoro)</t>
  </si>
  <si>
    <t>Manguera con puntero y Grifo</t>
  </si>
  <si>
    <t>Extinguidores de polvo ABC (4K)</t>
  </si>
  <si>
    <t>Nicho metalico para hidrante</t>
  </si>
  <si>
    <t>Extinguidores de polvo ABC (8K)</t>
  </si>
  <si>
    <t>Luces de indicacion</t>
  </si>
  <si>
    <t>Detectores de humo</t>
  </si>
  <si>
    <t>Carteleria segun Normativa</t>
  </si>
  <si>
    <t>Baldes metalicos con arena</t>
  </si>
  <si>
    <t>jabonera (1c/lavatorio y 1c/ducha)</t>
  </si>
  <si>
    <t>Extractores de aire</t>
  </si>
  <si>
    <t>Impermeable sobre muros exteriores</t>
  </si>
  <si>
    <t>Epoxi</t>
  </si>
  <si>
    <t>Pisos</t>
  </si>
  <si>
    <t>Pintura para pisos</t>
  </si>
  <si>
    <t>Azulejos</t>
  </si>
  <si>
    <t>Pintura para azulejos</t>
  </si>
  <si>
    <t>Páramentos y Cielorrasos</t>
  </si>
  <si>
    <t>Hierro y Madera</t>
  </si>
  <si>
    <t xml:space="preserve">VIDRIOS y POLICARBONATOS </t>
  </si>
  <si>
    <t>OBRAS ESPECIALES</t>
  </si>
  <si>
    <t>CUBIERTAS LIVIANAS</t>
  </si>
  <si>
    <t>CIELORRASO</t>
  </si>
  <si>
    <t>Reparacion de existentes</t>
  </si>
  <si>
    <t>De Chapas de fibrocemento</t>
  </si>
  <si>
    <t>De Chapas Galvanizadas</t>
  </si>
  <si>
    <t>De tejas Francesas</t>
  </si>
  <si>
    <t>De TejasColoniales</t>
  </si>
  <si>
    <t>De tejas Romanas</t>
  </si>
  <si>
    <t>Construccion a nuevo</t>
  </si>
  <si>
    <t>De madera</t>
  </si>
  <si>
    <t>De filigrana (cerchas metalicas)</t>
  </si>
  <si>
    <t>De perfileria de hierro maciza</t>
  </si>
  <si>
    <t>Estructura de cubierta</t>
  </si>
  <si>
    <t>Desmantelamiento cielorrasos</t>
  </si>
  <si>
    <t>De tablillas de pvc</t>
  </si>
  <si>
    <t>De placas de yeso</t>
  </si>
  <si>
    <t>Prefabricados tipo "Durlock"</t>
  </si>
  <si>
    <t>De chapas metalicas</t>
  </si>
  <si>
    <t xml:space="preserve">De ladrillo espejo </t>
  </si>
  <si>
    <t xml:space="preserve">De ladrillo chorizo </t>
  </si>
  <si>
    <t>Muro ext. de ladrillo de campo visto</t>
  </si>
  <si>
    <t>Muro ext. de ladrillo de prensa visto</t>
  </si>
  <si>
    <t>Muro ext. de ladrillo de campo revoc.</t>
  </si>
  <si>
    <t>Muro exterior de ladrillo de prensa</t>
  </si>
  <si>
    <t>Prot. de Impermeab.</t>
  </si>
  <si>
    <t>MONTO IMPONIBLE pesos</t>
  </si>
  <si>
    <t>PRECIO UNITARIO pesos</t>
  </si>
  <si>
    <t>TOTAL SUBRUBRO pesos</t>
  </si>
  <si>
    <t>TOTAL RUBRO pesos</t>
  </si>
  <si>
    <t>Colocación de baldosa de vereda</t>
  </si>
  <si>
    <t>16.01.1</t>
  </si>
  <si>
    <t>16.01.2</t>
  </si>
  <si>
    <t>16.02.1</t>
  </si>
  <si>
    <t>16.02.2</t>
  </si>
  <si>
    <t>16.03.1</t>
  </si>
  <si>
    <t>16.03.2</t>
  </si>
  <si>
    <t>Colocación de zócalos de portland</t>
  </si>
  <si>
    <t>16.04.1</t>
  </si>
  <si>
    <t>16.04.2</t>
  </si>
  <si>
    <t>Colocación de baldosa pulida en fábrica</t>
  </si>
  <si>
    <t>Colocación de zócalos monolíticos</t>
  </si>
  <si>
    <t>16.05.1</t>
  </si>
  <si>
    <t>16.05.2</t>
  </si>
  <si>
    <t>Colocación de parquet Engrampado</t>
  </si>
  <si>
    <t>Suministro de parquet Engrampado</t>
  </si>
  <si>
    <t>16.11.1</t>
  </si>
  <si>
    <t>16.11.2</t>
  </si>
  <si>
    <t>Colocación de entablonado machihembrado</t>
  </si>
  <si>
    <t>Suministro de entablonado machihembrado</t>
  </si>
  <si>
    <t>16.13.1</t>
  </si>
  <si>
    <t>16.13.2</t>
  </si>
  <si>
    <t>Suministro de zócalos de piedra laja</t>
  </si>
  <si>
    <t>Colocación de zócalos de piedra laja</t>
  </si>
  <si>
    <t>Suministro de zócalo de cerámica monoquema</t>
  </si>
  <si>
    <t>Colocación de zócalo de cerámica monoquema</t>
  </si>
  <si>
    <t>Suministro de zócalo de porcelanato</t>
  </si>
  <si>
    <t>Colocación de zócalo de porcelanato</t>
  </si>
  <si>
    <t>Suministro de zócalo</t>
  </si>
  <si>
    <t>Colocación de zócalo</t>
  </si>
  <si>
    <t>Colocación de baldosas</t>
  </si>
  <si>
    <t>Suministro de baldosas</t>
  </si>
  <si>
    <t>Suministro de Fieltro</t>
  </si>
  <si>
    <t>Colocación de Fieltro</t>
  </si>
  <si>
    <t>Suministro de Moquette</t>
  </si>
  <si>
    <t>Colocación de Moquette</t>
  </si>
  <si>
    <t>Suministro de Zocalo de madera (molduras)</t>
  </si>
  <si>
    <t>Colocación de Zocalo de madera (molduras)</t>
  </si>
  <si>
    <t xml:space="preserve">Suministro de Guarda ceramica </t>
  </si>
  <si>
    <t xml:space="preserve">Colocación de Guarda ceramica </t>
  </si>
  <si>
    <t>Suministro de Pastlllas ceramicas</t>
  </si>
  <si>
    <t>Colocación de Pastlllas ceramicas</t>
  </si>
  <si>
    <t>MOVIMIENTOS DE TIERRA A MÁQUINA</t>
  </si>
  <si>
    <t>REVESTIMIENTO DE BAÑOS Y COCINAS</t>
  </si>
  <si>
    <t>Luminarias</t>
  </si>
  <si>
    <t>TV</t>
  </si>
  <si>
    <t>Calentador de agua</t>
  </si>
  <si>
    <t>6.02.1</t>
  </si>
  <si>
    <t>6.02.2</t>
  </si>
  <si>
    <t>6.01.1</t>
  </si>
  <si>
    <t>Acondicionadores de aire</t>
  </si>
  <si>
    <t>6.03.1</t>
  </si>
  <si>
    <t>6.04.1</t>
  </si>
  <si>
    <t>21.01.1</t>
  </si>
  <si>
    <t>21.01.2</t>
  </si>
  <si>
    <t>21.01.3</t>
  </si>
  <si>
    <t>21.01.4</t>
  </si>
  <si>
    <t>21.01.5</t>
  </si>
  <si>
    <t>21.02.1</t>
  </si>
  <si>
    <t>21.02.2</t>
  </si>
  <si>
    <t>21.02.3</t>
  </si>
  <si>
    <t>21.02.4</t>
  </si>
  <si>
    <t>21.02.5</t>
  </si>
  <si>
    <t>21.03.1</t>
  </si>
  <si>
    <t>21.03.2</t>
  </si>
  <si>
    <t>21.03.3</t>
  </si>
  <si>
    <t>A Instalación Eléctrica</t>
  </si>
  <si>
    <t xml:space="preserve">A Instalación Sanitaria </t>
  </si>
  <si>
    <t>Obrador-Oficina-Servicios-Baños-Vestuarios-etc.</t>
  </si>
  <si>
    <t>Desmantelamiento cubiertas livianas</t>
  </si>
  <si>
    <t>Losas s/Subsuelo</t>
  </si>
  <si>
    <t>Junta dilatación vertical</t>
  </si>
  <si>
    <t>ml</t>
  </si>
  <si>
    <t>AISLACIONES TÉRMICAS</t>
  </si>
  <si>
    <t>De Tejas Coloniales</t>
  </si>
  <si>
    <t>21.02.6</t>
  </si>
  <si>
    <t>De Poliestireno Alta Densidad "Tipo Isopanel"</t>
  </si>
  <si>
    <t>De placas de poliestireno expandido</t>
  </si>
  <si>
    <t>Suministro de Monolítico</t>
  </si>
  <si>
    <t>Colocación de Monolítico</t>
  </si>
  <si>
    <t>Suministro de escalla de marmol</t>
  </si>
  <si>
    <t>Colocación de escalla de marmol</t>
  </si>
  <si>
    <t>1.01.1</t>
  </si>
  <si>
    <t>1.01.2</t>
  </si>
  <si>
    <t>lt</t>
  </si>
  <si>
    <t>Red de drenes (PVC110)</t>
  </si>
  <si>
    <t>2.01.1</t>
  </si>
  <si>
    <t>2.01.2</t>
  </si>
  <si>
    <t>2.01.3</t>
  </si>
  <si>
    <t>2.01.4</t>
  </si>
  <si>
    <t>2.01.5</t>
  </si>
  <si>
    <t>2.01.6</t>
  </si>
  <si>
    <t>2.01.7</t>
  </si>
  <si>
    <t>2.01.8</t>
  </si>
  <si>
    <t>2.01.9</t>
  </si>
  <si>
    <t>2.01.10</t>
  </si>
  <si>
    <t>2.01.11</t>
  </si>
  <si>
    <t>2.01.12</t>
  </si>
  <si>
    <t>2.01.13</t>
  </si>
  <si>
    <t>2.01.14</t>
  </si>
  <si>
    <t>2.02.1</t>
  </si>
  <si>
    <t>2.02.2</t>
  </si>
  <si>
    <t>2.02.3</t>
  </si>
  <si>
    <t>2.02.4</t>
  </si>
  <si>
    <t>2.03.1</t>
  </si>
  <si>
    <t>2.03.2</t>
  </si>
  <si>
    <t>2.03.3</t>
  </si>
  <si>
    <t>2.03.4</t>
  </si>
  <si>
    <t>2.03.5</t>
  </si>
  <si>
    <t>2.03.6</t>
  </si>
  <si>
    <t>2.03.7</t>
  </si>
  <si>
    <t>2.03.8</t>
  </si>
  <si>
    <t>2.03.9</t>
  </si>
  <si>
    <t>2.04.1</t>
  </si>
  <si>
    <t>2.04.2</t>
  </si>
  <si>
    <t>2.04.3</t>
  </si>
  <si>
    <t>2.04.4</t>
  </si>
  <si>
    <t>2.04.5</t>
  </si>
  <si>
    <t>2.04.6</t>
  </si>
  <si>
    <t>Mezcladora de cocina de mesada cierre tradicional</t>
  </si>
  <si>
    <t>Monocomando de cocina 35 mm cierre ceramico</t>
  </si>
  <si>
    <t>Mezcladora de duchero volante cruz cierre tradicional</t>
  </si>
  <si>
    <t>Monocomando de duchero 35 mm cierre ceramico</t>
  </si>
  <si>
    <t>Mezcladora de lavatorio cierre tradicional con volante cruz</t>
  </si>
  <si>
    <t>Monocomando de lavatorio 35 mm cierre ceramico</t>
  </si>
  <si>
    <t>2.03.10</t>
  </si>
  <si>
    <t>2.03.11</t>
  </si>
  <si>
    <t>Monocomando de bidet 35 mm cierre ceramico con transf.</t>
  </si>
  <si>
    <t>Mezcladora de bidet cierre tradicional con volante cruz y transf.</t>
  </si>
  <si>
    <t>toallero de aro  (metálico)</t>
  </si>
  <si>
    <t>toallero de barrote (metálico)</t>
  </si>
  <si>
    <t>portacepillo y portavaso (1c/lavatorio)</t>
  </si>
  <si>
    <t>Bacha en acero inoxidable</t>
  </si>
  <si>
    <t>INSTALACIONES CONTRA INCENDIO</t>
  </si>
  <si>
    <t>Babetas de proteccion (30 cm.)</t>
  </si>
  <si>
    <t>Buña para anclaje</t>
  </si>
  <si>
    <t>Piletón doble en cocina en acero inoxidable</t>
  </si>
  <si>
    <t>Cisterna exterior</t>
  </si>
  <si>
    <t>2.03.12</t>
  </si>
  <si>
    <t>2.03.13</t>
  </si>
  <si>
    <t>2.03.14</t>
  </si>
  <si>
    <t>Eléctrico 50 litros (tanque de cobre)</t>
  </si>
  <si>
    <t>Eléctrico 80 litros (tanque de cobre)</t>
  </si>
  <si>
    <t>Eléctrico 30 litros (tanque de cobre)</t>
  </si>
  <si>
    <t>Eléctrico 40 litros (tanque de cobre)</t>
  </si>
  <si>
    <t>Eléctrico 60 litros (tanque de cobre)</t>
  </si>
  <si>
    <t>6.02.3</t>
  </si>
  <si>
    <t>6.02.4</t>
  </si>
  <si>
    <t>6.02.5</t>
  </si>
  <si>
    <t>6.02.6</t>
  </si>
  <si>
    <t>Eléctrico 110 litros (tanque dde cobre)</t>
  </si>
  <si>
    <t>Puesta eléctrica</t>
  </si>
  <si>
    <t>Puesta de telefonia</t>
  </si>
  <si>
    <t>Enduido</t>
  </si>
  <si>
    <t>Sobre paramentos verticales</t>
  </si>
  <si>
    <t>Para cielorrasos</t>
  </si>
  <si>
    <t>12.01.1</t>
  </si>
  <si>
    <t>Protector para madera satinado</t>
  </si>
  <si>
    <t>12.02.1</t>
  </si>
  <si>
    <t>12.02.2</t>
  </si>
  <si>
    <t>12.02.3</t>
  </si>
  <si>
    <t>12.02.4</t>
  </si>
  <si>
    <t>12.02.5</t>
  </si>
  <si>
    <t>12.02.6</t>
  </si>
  <si>
    <t>12.02.7</t>
  </si>
  <si>
    <t>12.02.8</t>
  </si>
  <si>
    <t>12.03.1</t>
  </si>
  <si>
    <t>12.04.1</t>
  </si>
  <si>
    <t>12.05.1</t>
  </si>
  <si>
    <t>12.05.2</t>
  </si>
  <si>
    <t>12.05.3</t>
  </si>
  <si>
    <t>12.05.4</t>
  </si>
  <si>
    <t>12.05.5</t>
  </si>
  <si>
    <t>12.05.6</t>
  </si>
  <si>
    <t>Cambio de potencia contratada</t>
  </si>
  <si>
    <t>Puesta de red de datos</t>
  </si>
  <si>
    <t>Puesta de audio</t>
  </si>
  <si>
    <t>Puesta de TV</t>
  </si>
  <si>
    <t>Suministro de pararayos</t>
  </si>
  <si>
    <t>Instalación de pararayos</t>
  </si>
  <si>
    <t>Instalación de obras de enlace con UTE</t>
  </si>
  <si>
    <t>Acometida telefónica</t>
  </si>
  <si>
    <t>5.01.1</t>
  </si>
  <si>
    <t>5.01.2</t>
  </si>
  <si>
    <t>Telefonia</t>
  </si>
  <si>
    <t>Red de datos</t>
  </si>
  <si>
    <t>Rack de centralización</t>
  </si>
  <si>
    <t>5.02.1</t>
  </si>
  <si>
    <t>5.02.2</t>
  </si>
  <si>
    <t>INSTALACIÓN DE DEBILES TENSIONES (TELEFONIA , DATOS, AUDIO, TV…)</t>
  </si>
  <si>
    <t>Audio</t>
  </si>
  <si>
    <t>5.03.1</t>
  </si>
  <si>
    <t>5.04.1</t>
  </si>
  <si>
    <t>Tapas ducto</t>
  </si>
  <si>
    <t>Zocalo de madera (molduras)</t>
  </si>
  <si>
    <t>Baldosa</t>
  </si>
  <si>
    <t>Colocación de baldosa</t>
  </si>
  <si>
    <t>Suministro de baldosa</t>
  </si>
  <si>
    <t>Suministro de plaqueta</t>
  </si>
  <si>
    <t>Colocación de plaqueta</t>
  </si>
  <si>
    <t>Suministro de piedra laja irregular</t>
  </si>
  <si>
    <t>Colocación de piedra laja irregular</t>
  </si>
  <si>
    <t>Colocación de tablas</t>
  </si>
  <si>
    <t>Suministro de tablas</t>
  </si>
  <si>
    <t>Suministro de Azulejos Blanco</t>
  </si>
  <si>
    <t>Colocación de Azulejos Blanco</t>
  </si>
  <si>
    <t>Suministro de Azulejos otro Color</t>
  </si>
  <si>
    <t>Colocación de Azulejos otro Color</t>
  </si>
  <si>
    <t>Colocación de Ceramicas vitrificadas Color</t>
  </si>
  <si>
    <t>Suministro de Ceramicas vitrificadas Color</t>
  </si>
  <si>
    <t>Colocación de Ceramicas vitrificadas Blanca</t>
  </si>
  <si>
    <t>Suministro de Ceramicas vitrificadas Blanca</t>
  </si>
  <si>
    <t>De 0,10 m.</t>
  </si>
  <si>
    <t>De 0,12 m.</t>
  </si>
  <si>
    <t>De 0,17 m.</t>
  </si>
  <si>
    <t>De 0,25 m.</t>
  </si>
  <si>
    <t>Poliestireno expandido</t>
  </si>
  <si>
    <t>Poliuretano proyectado</t>
  </si>
  <si>
    <t>Colocacion de membrana preelaborada</t>
  </si>
  <si>
    <t>Suministro de membrana preelaborada</t>
  </si>
  <si>
    <t>Colocacion de membrana transitable</t>
  </si>
  <si>
    <t>Suministro de membrana transitable</t>
  </si>
  <si>
    <t>Suministro de chapas galvanizadas</t>
  </si>
  <si>
    <t>Colocacion de chapas galvanizadas</t>
  </si>
  <si>
    <t>Suministro de canalones de chapa</t>
  </si>
  <si>
    <t>Colocacion de canalones de chapa</t>
  </si>
  <si>
    <t>Colocacion de chapas fibrocemento</t>
  </si>
  <si>
    <t>Suministro de chapas fibrocemento</t>
  </si>
  <si>
    <t>DIMENSIÓN</t>
  </si>
  <si>
    <r>
      <t xml:space="preserve">PVC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63</t>
    </r>
  </si>
  <si>
    <r>
      <t xml:space="preserve">PVC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75</t>
    </r>
  </si>
  <si>
    <r>
      <t xml:space="preserve">PVC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100</t>
    </r>
  </si>
  <si>
    <r>
      <t xml:space="preserve">Homigón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100</t>
    </r>
  </si>
  <si>
    <r>
      <t xml:space="preserve">Homigón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150</t>
    </r>
  </si>
  <si>
    <r>
      <t xml:space="preserve">PVC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150</t>
    </r>
  </si>
  <si>
    <r>
      <t xml:space="preserve">Homigón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200</t>
    </r>
  </si>
  <si>
    <r>
      <t xml:space="preserve">PVC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200</t>
    </r>
  </si>
  <si>
    <r>
      <t xml:space="preserve">Homigón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250</t>
    </r>
  </si>
  <si>
    <t>Abastecimiento (F y C )</t>
  </si>
  <si>
    <t>MARCAS Y MODELOS</t>
  </si>
  <si>
    <t>7.01.1</t>
  </si>
  <si>
    <t>8.01.1</t>
  </si>
  <si>
    <t>10.01.1</t>
  </si>
  <si>
    <t>10.01.2</t>
  </si>
  <si>
    <t>10.01.3</t>
  </si>
  <si>
    <t>ESPESOR</t>
  </si>
  <si>
    <t>8.02.1</t>
  </si>
  <si>
    <t>Eq 01</t>
  </si>
  <si>
    <t>Adoquín de portland</t>
  </si>
  <si>
    <t>Colocación de adoquines de portland</t>
  </si>
  <si>
    <t>1.01.3</t>
  </si>
  <si>
    <t>1.01.4</t>
  </si>
  <si>
    <t>Suministro de Bloques de vidrio</t>
  </si>
  <si>
    <t>Construcción de tabiques de bloques de vidrio</t>
  </si>
  <si>
    <t>Suministro de mesada M01</t>
  </si>
  <si>
    <t>Suministro de mesada M02</t>
  </si>
  <si>
    <t>Colocación de mesada M02</t>
  </si>
  <si>
    <t>Colocación de mesada M01</t>
  </si>
  <si>
    <t xml:space="preserve">Espesor     </t>
  </si>
  <si>
    <t>T1</t>
  </si>
  <si>
    <t>10.02.1</t>
  </si>
  <si>
    <t>10.02.2</t>
  </si>
  <si>
    <t>10.02.3</t>
  </si>
  <si>
    <t>10.02.4</t>
  </si>
  <si>
    <t>10.02.5</t>
  </si>
  <si>
    <t>10.02.6</t>
  </si>
  <si>
    <t>10.02.7</t>
  </si>
  <si>
    <t>10.03.1</t>
  </si>
  <si>
    <t>10.03.2</t>
  </si>
  <si>
    <t>10.03.3</t>
  </si>
  <si>
    <t>10.03.4</t>
  </si>
  <si>
    <t>10.03.5</t>
  </si>
  <si>
    <t>10.03.6</t>
  </si>
  <si>
    <t>10.03.7</t>
  </si>
  <si>
    <t>10.04.1</t>
  </si>
  <si>
    <t>10.04.2</t>
  </si>
  <si>
    <t>10.04.3</t>
  </si>
  <si>
    <t>10.04.4</t>
  </si>
  <si>
    <t>10.04.5</t>
  </si>
  <si>
    <t>10.04.6</t>
  </si>
  <si>
    <t>10.04.7</t>
  </si>
  <si>
    <t>10.05.1</t>
  </si>
  <si>
    <t>10.05.2</t>
  </si>
  <si>
    <t xml:space="preserve">Tabiques de yeso </t>
  </si>
  <si>
    <t>Espejos</t>
  </si>
  <si>
    <t>13.01.1</t>
  </si>
  <si>
    <t>Transparente</t>
  </si>
  <si>
    <t>Fantasia</t>
  </si>
  <si>
    <t>Claraboya</t>
  </si>
  <si>
    <t>Policarbonato</t>
  </si>
  <si>
    <t>Cristal</t>
  </si>
  <si>
    <t>Bloque de vidrio</t>
  </si>
  <si>
    <t>13.02.1</t>
  </si>
  <si>
    <t>13.03.1</t>
  </si>
  <si>
    <t>13.04.1</t>
  </si>
  <si>
    <t>13.04.2</t>
  </si>
  <si>
    <t>13.04.3</t>
  </si>
  <si>
    <t>13.04.4</t>
  </si>
  <si>
    <t>13.05.1</t>
  </si>
  <si>
    <t>13.06.1</t>
  </si>
  <si>
    <t>13.06.2</t>
  </si>
  <si>
    <t>13.07.1</t>
  </si>
  <si>
    <t>AL 01</t>
  </si>
  <si>
    <t>Vidrio Transparentes Vt 01</t>
  </si>
  <si>
    <t>Vidrio Fantasía Vf 01</t>
  </si>
  <si>
    <t>Vidrio para Claraboya Vc 01</t>
  </si>
  <si>
    <t>Compacto transparente Pct 01</t>
  </si>
  <si>
    <t>Compacto transparente Pct 02</t>
  </si>
  <si>
    <t>Alveolar Pa 01</t>
  </si>
  <si>
    <t>Alveolar Pa 02</t>
  </si>
  <si>
    <t>Cristal laminado Crl 01</t>
  </si>
  <si>
    <t>Espejo E 01</t>
  </si>
  <si>
    <t>C 01</t>
  </si>
  <si>
    <t>Amures</t>
  </si>
  <si>
    <t>23.01.1</t>
  </si>
  <si>
    <t>23.01.2</t>
  </si>
  <si>
    <t>23.01.3</t>
  </si>
  <si>
    <t>De Aberturas - Carpintería en Madera</t>
  </si>
  <si>
    <t>De Aberturas - Carpintería en Hierro</t>
  </si>
  <si>
    <t>De Aberturas - Carpintería en Aluminio</t>
  </si>
  <si>
    <t>Azoteas tradicionales - Terrazas - Cubiertas livianas existentes - baños, etc.</t>
  </si>
  <si>
    <t>20.01.1</t>
  </si>
  <si>
    <t>20.01.2</t>
  </si>
  <si>
    <t>20.01.3</t>
  </si>
  <si>
    <t>20.01.4</t>
  </si>
  <si>
    <t>20.01.5</t>
  </si>
  <si>
    <t>20.02.1</t>
  </si>
  <si>
    <t>20.02.2</t>
  </si>
  <si>
    <t>20.02.3</t>
  </si>
  <si>
    <t>20.02.4</t>
  </si>
  <si>
    <t>20.02.5</t>
  </si>
  <si>
    <t>20.02.6</t>
  </si>
  <si>
    <t>20.02.7</t>
  </si>
  <si>
    <t>20.02.8</t>
  </si>
  <si>
    <t>20.02.9</t>
  </si>
  <si>
    <t>20.02.10</t>
  </si>
  <si>
    <t>20.02.11</t>
  </si>
  <si>
    <t>20.02.12</t>
  </si>
  <si>
    <t>20.02.13</t>
  </si>
  <si>
    <t>20.02.14</t>
  </si>
  <si>
    <t>20.02.15</t>
  </si>
  <si>
    <t>20.02.16</t>
  </si>
  <si>
    <t>20.02.17</t>
  </si>
  <si>
    <t>20.02.18</t>
  </si>
  <si>
    <t>20.02.19</t>
  </si>
  <si>
    <t>20.02.20</t>
  </si>
  <si>
    <t>20.06.1</t>
  </si>
  <si>
    <t>20.06.2</t>
  </si>
  <si>
    <t>20.07.1</t>
  </si>
  <si>
    <t>20.07.2</t>
  </si>
  <si>
    <t>20.07.3</t>
  </si>
  <si>
    <t xml:space="preserve">u </t>
  </si>
  <si>
    <t>L 01</t>
  </si>
  <si>
    <t>AA1</t>
  </si>
  <si>
    <t>Ext 01</t>
  </si>
  <si>
    <t>H 01</t>
  </si>
  <si>
    <t>Tipos segun planillas/memoria</t>
  </si>
  <si>
    <t>Tipos segun planillas/memoria (suministro)</t>
  </si>
  <si>
    <t>Equipamiento</t>
  </si>
  <si>
    <t>Placares, bajo-mesadas, aéreos etc. - (suministro y colocación)</t>
  </si>
  <si>
    <t>Granitos</t>
  </si>
  <si>
    <t>Escalla</t>
  </si>
  <si>
    <t xml:space="preserve">Mesadas   </t>
  </si>
  <si>
    <t>Tipos segun planillas/memoria (suministro y colocación)</t>
  </si>
  <si>
    <t>Motores</t>
  </si>
  <si>
    <t>Automatismo de portón</t>
  </si>
  <si>
    <t>Motor de portón</t>
  </si>
  <si>
    <t>Tipo segun planillas/memoria (suministro y colocación)</t>
  </si>
  <si>
    <t>6.05.1</t>
  </si>
  <si>
    <t>6.05.2</t>
  </si>
  <si>
    <t>CARPINTERÍA EN HIERRO</t>
  </si>
  <si>
    <t>CARPINTERÍA EN MADERA</t>
  </si>
  <si>
    <t>CARPINTERÍA EN ALUMINIO</t>
  </si>
  <si>
    <t>CARPINTERÍA EN P.V.C</t>
  </si>
  <si>
    <t>MOVIMIENTO DE SUELOS A MAQUINA</t>
  </si>
  <si>
    <t>ELEVACIÓN Y ALMACENAMIENTO DE AGUA POTABLE</t>
  </si>
  <si>
    <t>PAVIMENTO VEHICULAR Y PEATONAL</t>
  </si>
  <si>
    <t>Microcemento</t>
  </si>
  <si>
    <t>Mesadas</t>
  </si>
  <si>
    <t>Pavimento</t>
  </si>
  <si>
    <t>1.02.1</t>
  </si>
  <si>
    <t>1.02.2</t>
  </si>
  <si>
    <t>1.03.1</t>
  </si>
  <si>
    <t>1.03.2</t>
  </si>
  <si>
    <t>1.04.1</t>
  </si>
  <si>
    <t>1.04.2</t>
  </si>
  <si>
    <t>1.04.3</t>
  </si>
  <si>
    <t>1.04.4</t>
  </si>
  <si>
    <t>Zócalos</t>
  </si>
  <si>
    <t>MÁRMOLES Y GRANITOS</t>
  </si>
  <si>
    <t>1.05.1</t>
  </si>
  <si>
    <t>1.05.2</t>
  </si>
  <si>
    <t>1.05.3</t>
  </si>
  <si>
    <t>1.05.4</t>
  </si>
  <si>
    <t>Suministro de granito Z 01</t>
  </si>
  <si>
    <t>Suministro de granito Z 02</t>
  </si>
  <si>
    <t>Colocación de granito Z 02</t>
  </si>
  <si>
    <t>Colocación de granito Z 01</t>
  </si>
  <si>
    <t>Suministro de granito G 01</t>
  </si>
  <si>
    <t>Colocación de granito G 01</t>
  </si>
  <si>
    <t>Suministro de granito G 02</t>
  </si>
  <si>
    <t>Colocación de granito G 02</t>
  </si>
  <si>
    <t>Entrepuertas</t>
  </si>
  <si>
    <t>Ep 01</t>
  </si>
  <si>
    <t>8.03.1</t>
  </si>
  <si>
    <t>Tipos según memoria/planillas</t>
  </si>
  <si>
    <t xml:space="preserve">AVANCE </t>
  </si>
  <si>
    <t>(acumulado)</t>
  </si>
  <si>
    <t>AVANCE</t>
  </si>
  <si>
    <t>DEL MES</t>
  </si>
  <si>
    <t>ANTERIOR %</t>
  </si>
  <si>
    <t>ACUMULADO</t>
  </si>
  <si>
    <t>$</t>
  </si>
  <si>
    <t>PLANILLA DE MEDICIÓN DE AVANCE DE OBRA</t>
  </si>
  <si>
    <t>TOTAL</t>
  </si>
  <si>
    <t>RUBRO MES</t>
  </si>
  <si>
    <t>TOTAL DE OBRAS DEL MES</t>
  </si>
  <si>
    <t>1.03</t>
  </si>
  <si>
    <t>1.04</t>
  </si>
  <si>
    <t>1.05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</si>
  <si>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</si>
  <si>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</si>
  <si>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</si>
  <si>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</si>
  <si>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</si>
  <si>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</si>
  <si>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</si>
  <si>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</si>
  <si>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</si>
  <si>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Retiro de pisos de baldosas</t>
  </si>
  <si>
    <t>Retiro de pisos de madera</t>
  </si>
  <si>
    <t>3.00</t>
  </si>
  <si>
    <t>3.01</t>
  </si>
  <si>
    <t>3.02</t>
  </si>
  <si>
    <t>3.03</t>
  </si>
  <si>
    <t>3.04</t>
  </si>
  <si>
    <t>4.00</t>
  </si>
  <si>
    <t>4.01</t>
  </si>
  <si>
    <t>4.02</t>
  </si>
  <si>
    <t>4.03</t>
  </si>
  <si>
    <t>5.00</t>
  </si>
  <si>
    <t>5.01</t>
  </si>
  <si>
    <t>5.02</t>
  </si>
  <si>
    <t>6.00</t>
  </si>
  <si>
    <t>6.01</t>
  </si>
  <si>
    <t>6.02</t>
  </si>
  <si>
    <t>7.00</t>
  </si>
  <si>
    <t>7.01</t>
  </si>
  <si>
    <t>7.02</t>
  </si>
  <si>
    <t>7.03</t>
  </si>
  <si>
    <t>7.04</t>
  </si>
  <si>
    <t>7.05</t>
  </si>
  <si>
    <t>7.06</t>
  </si>
  <si>
    <t>7.07</t>
  </si>
  <si>
    <t>7.08</t>
  </si>
  <si>
    <t>8.00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</si>
  <si>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</si>
  <si>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</si>
  <si>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</si>
  <si>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</si>
  <si>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</si>
  <si>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</si>
  <si>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</si>
  <si>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</si>
  <si>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</si>
  <si>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8.10</t>
  </si>
  <si>
    <t>mes 1</t>
  </si>
  <si>
    <t>mes 2</t>
  </si>
  <si>
    <t>mes 3</t>
  </si>
  <si>
    <t>mes 4</t>
  </si>
  <si>
    <t>mes 5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</si>
  <si>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</si>
  <si>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</si>
  <si>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</si>
  <si>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</si>
  <si>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</si>
  <si>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AYUDA A SUBCONTRATOS</t>
  </si>
  <si>
    <t xml:space="preserve">SUBTOTAL DE OBRAS (A + B + C + D) </t>
  </si>
  <si>
    <t>NOTAS:</t>
  </si>
  <si>
    <t>LOSAS H.A. o PREFABRICADAS</t>
  </si>
  <si>
    <t>9.00</t>
  </si>
  <si>
    <t>9.01</t>
  </si>
  <si>
    <t xml:space="preserve">Escaleras </t>
  </si>
  <si>
    <t>9.02</t>
  </si>
  <si>
    <t>9.03</t>
  </si>
  <si>
    <t>9.04</t>
  </si>
  <si>
    <t>9.05</t>
  </si>
  <si>
    <t>9.06</t>
  </si>
  <si>
    <t>9.07</t>
  </si>
  <si>
    <t>9.08</t>
  </si>
  <si>
    <t>9.09</t>
  </si>
  <si>
    <t>Viguetas de hormigón pretensado</t>
  </si>
  <si>
    <t>Bovedillas de hormogón o cerámica</t>
  </si>
  <si>
    <t>9.10</t>
  </si>
  <si>
    <t>10.00</t>
  </si>
  <si>
    <t>11.00</t>
  </si>
  <si>
    <t>11.01</t>
  </si>
  <si>
    <t>11.02</t>
  </si>
  <si>
    <t>11.03</t>
  </si>
  <si>
    <t>11.04</t>
  </si>
  <si>
    <t>11.05</t>
  </si>
  <si>
    <t>11.06</t>
  </si>
  <si>
    <t>12.00</t>
  </si>
  <si>
    <t>12.01</t>
  </si>
  <si>
    <t>13.00</t>
  </si>
  <si>
    <t>13.01</t>
  </si>
  <si>
    <t>13.02</t>
  </si>
  <si>
    <t>13.03</t>
  </si>
  <si>
    <t>13.04</t>
  </si>
  <si>
    <t>13.05</t>
  </si>
  <si>
    <t>13.06</t>
  </si>
  <si>
    <t>13.07</t>
  </si>
  <si>
    <t>INFRAESTRUCTURA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</si>
  <si>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</si>
  <si>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</si>
  <si>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</si>
  <si>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</si>
  <si>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</si>
  <si>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</si>
  <si>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</si>
  <si>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</si>
  <si>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</si>
  <si>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</si>
  <si>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</si>
  <si>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</si>
  <si>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</si>
  <si>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</si>
  <si>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</si>
  <si>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</si>
  <si>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</si>
  <si>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16.00</t>
  </si>
  <si>
    <t>21.03</t>
  </si>
  <si>
    <t>21.02</t>
  </si>
  <si>
    <t>21.00</t>
  </si>
  <si>
    <t>21.01</t>
  </si>
  <si>
    <t>19.00</t>
  </si>
  <si>
    <t>19.01</t>
  </si>
  <si>
    <t>19.02</t>
  </si>
  <si>
    <t>18.00</t>
  </si>
  <si>
    <t>17.00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</si>
  <si>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</si>
  <si>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</si>
  <si>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</si>
  <si>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</si>
  <si>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</si>
  <si>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</si>
  <si>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</si>
  <si>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</si>
  <si>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17.09</t>
  </si>
  <si>
    <t>17.10</t>
  </si>
  <si>
    <t>17.11</t>
  </si>
  <si>
    <t>17.12</t>
  </si>
  <si>
    <t>15.00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</si>
  <si>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</si>
  <si>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</si>
  <si>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</si>
  <si>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</si>
  <si>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</si>
  <si>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</si>
  <si>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</si>
  <si>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</si>
  <si>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</si>
  <si>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</si>
  <si>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</si>
  <si>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15.01.1</t>
  </si>
  <si>
    <t>15.01.2</t>
  </si>
  <si>
    <t>15.01.3</t>
  </si>
  <si>
    <t>15.01.4</t>
  </si>
  <si>
    <t>15.02.1</t>
  </si>
  <si>
    <t>15.02.2</t>
  </si>
  <si>
    <t>15.02.3</t>
  </si>
  <si>
    <t>15.02.4</t>
  </si>
  <si>
    <t>15.02.5</t>
  </si>
  <si>
    <t>16.01.3</t>
  </si>
  <si>
    <t>16.01.4</t>
  </si>
  <si>
    <t>16.01.5</t>
  </si>
  <si>
    <t>16.01.6</t>
  </si>
  <si>
    <t>16.01.7</t>
  </si>
  <si>
    <t>16.01.8</t>
  </si>
  <si>
    <t>16.02.3</t>
  </si>
  <si>
    <t>16.02.4</t>
  </si>
  <si>
    <t>16.02.5</t>
  </si>
  <si>
    <t>16.02.6</t>
  </si>
  <si>
    <t>16.02.7</t>
  </si>
  <si>
    <t>16.04.3</t>
  </si>
  <si>
    <t>16.05.3</t>
  </si>
  <si>
    <t>16.06.1</t>
  </si>
  <si>
    <t>16.06.2</t>
  </si>
  <si>
    <t>16.06.3</t>
  </si>
  <si>
    <t>16.06.4</t>
  </si>
  <si>
    <t>16.06.5</t>
  </si>
  <si>
    <t>16.06.6</t>
  </si>
  <si>
    <t>16.07.1</t>
  </si>
  <si>
    <t>16.07.2</t>
  </si>
  <si>
    <t>16.07.3</t>
  </si>
  <si>
    <t>16.07.4</t>
  </si>
  <si>
    <t>16.08.1</t>
  </si>
  <si>
    <t>16.08.2</t>
  </si>
  <si>
    <t>16.08.3</t>
  </si>
  <si>
    <t>16.08.4</t>
  </si>
  <si>
    <t>16.09.1</t>
  </si>
  <si>
    <t>16.09.2</t>
  </si>
  <si>
    <t>16.09.3</t>
  </si>
  <si>
    <t>16.09.4</t>
  </si>
  <si>
    <t>16.10.1</t>
  </si>
  <si>
    <t>16.10.2</t>
  </si>
  <si>
    <t>16.10.3</t>
  </si>
  <si>
    <t>16.10.4</t>
  </si>
  <si>
    <t>16.11.3</t>
  </si>
  <si>
    <t>16.11.4</t>
  </si>
  <si>
    <t>16.12.1</t>
  </si>
  <si>
    <t>16.12.2</t>
  </si>
  <si>
    <t>16.12.3</t>
  </si>
  <si>
    <t>16.12.4</t>
  </si>
  <si>
    <t>16.12.5</t>
  </si>
  <si>
    <t>16.12.6</t>
  </si>
  <si>
    <t>16.13.3</t>
  </si>
  <si>
    <t>16.13.4</t>
  </si>
  <si>
    <t>18.01.1</t>
  </si>
  <si>
    <t>18.01.2</t>
  </si>
  <si>
    <t>18.02.1</t>
  </si>
  <si>
    <t>18.02.2</t>
  </si>
  <si>
    <t>18.02.3</t>
  </si>
  <si>
    <t>18.02.4</t>
  </si>
  <si>
    <t>18.02.5</t>
  </si>
  <si>
    <t>18.03.1</t>
  </si>
  <si>
    <t>18.04.1</t>
  </si>
  <si>
    <t>18.04.2</t>
  </si>
  <si>
    <t>18.05.1</t>
  </si>
  <si>
    <t>18.05.2</t>
  </si>
  <si>
    <t>18.06.1</t>
  </si>
  <si>
    <t>18.06.2</t>
  </si>
  <si>
    <t>18.07.1</t>
  </si>
  <si>
    <t>20.00</t>
  </si>
  <si>
    <t>20.03</t>
  </si>
  <si>
    <t>20.04</t>
  </si>
  <si>
    <t>20.05</t>
  </si>
  <si>
    <t>22.00</t>
  </si>
  <si>
    <t>22.01</t>
  </si>
  <si>
    <t>22.02</t>
  </si>
  <si>
    <t>22.03</t>
  </si>
  <si>
    <t>22.04</t>
  </si>
  <si>
    <t>22.05</t>
  </si>
  <si>
    <t>22.06</t>
  </si>
  <si>
    <t>23.00</t>
  </si>
  <si>
    <t>23.01</t>
  </si>
  <si>
    <t>23.02</t>
  </si>
  <si>
    <t>23.03</t>
  </si>
  <si>
    <t>23.04</t>
  </si>
  <si>
    <t>23.05</t>
  </si>
  <si>
    <t>24.00</t>
  </si>
  <si>
    <t>24.01</t>
  </si>
  <si>
    <t>24.02</t>
  </si>
  <si>
    <t>24.03</t>
  </si>
  <si>
    <t>3.05</t>
  </si>
  <si>
    <t>3.06</t>
  </si>
  <si>
    <t>3.07</t>
  </si>
  <si>
    <t>3.08</t>
  </si>
  <si>
    <t>5.01.3</t>
  </si>
  <si>
    <t>5.01.4</t>
  </si>
  <si>
    <t>5.03</t>
  </si>
  <si>
    <t>5.03.2</t>
  </si>
  <si>
    <t>5.04</t>
  </si>
  <si>
    <t>5.05</t>
  </si>
  <si>
    <t>5.05.1</t>
  </si>
  <si>
    <t>6.03</t>
  </si>
  <si>
    <t>6.04</t>
  </si>
  <si>
    <t>6.05</t>
  </si>
  <si>
    <t>10.01</t>
  </si>
  <si>
    <t>12.02</t>
  </si>
  <si>
    <t>12.03</t>
  </si>
  <si>
    <t>12.04</t>
  </si>
  <si>
    <t>12.05</t>
  </si>
  <si>
    <t>3.09</t>
  </si>
  <si>
    <t>3.10</t>
  </si>
  <si>
    <t>3.11</t>
  </si>
  <si>
    <t>3.12</t>
  </si>
  <si>
    <t>4.04</t>
  </si>
  <si>
    <t>4.05</t>
  </si>
  <si>
    <t>4.06</t>
  </si>
  <si>
    <t>4.07</t>
  </si>
  <si>
    <t>4.08</t>
  </si>
  <si>
    <t>4.09</t>
  </si>
  <si>
    <t>4.10</t>
  </si>
  <si>
    <t>4.11</t>
  </si>
  <si>
    <t>13.08</t>
  </si>
  <si>
    <t>13.09</t>
  </si>
  <si>
    <t>13.10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</si>
  <si>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</si>
  <si>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</si>
  <si>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</si>
  <si>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EMPRESA:</t>
  </si>
  <si>
    <t>LLAMADO:</t>
  </si>
  <si>
    <t xml:space="preserve"> mes:</t>
  </si>
  <si>
    <t>CRONOGRAMA DE OBRAS E INVERSIONES MENSUALES PREVISTAS</t>
  </si>
  <si>
    <t>F</t>
  </si>
  <si>
    <t>TOTAL OBRAS IVA INCLUÍDO</t>
  </si>
  <si>
    <t>(agregar o quitar meses)</t>
  </si>
  <si>
    <t>SUBTOTAL $</t>
  </si>
  <si>
    <t>IVA 22% $</t>
  </si>
  <si>
    <t>TOTAL $</t>
  </si>
  <si>
    <t>RESUMEN DE LA OFERTA</t>
  </si>
  <si>
    <t>d) mes a mes se debe agregar la planilla de medición de avance de obra que corresponda.</t>
  </si>
  <si>
    <t>se debe representar el avance de obra previsto en % y barras; las inversiones mensuales en $</t>
  </si>
  <si>
    <t>De Hº Prefabricado</t>
  </si>
  <si>
    <t>Construcción a nuevo</t>
  </si>
  <si>
    <t xml:space="preserve">Abastecimiento </t>
  </si>
  <si>
    <t>Aire acondicionado</t>
  </si>
  <si>
    <t>Muros y Cielorrasos</t>
  </si>
  <si>
    <t>DIMENSIÓN ESPESOR MARCAS Y MODELOS</t>
  </si>
  <si>
    <t>Modalidad</t>
  </si>
  <si>
    <t>Obra</t>
  </si>
  <si>
    <t>Fecha</t>
  </si>
  <si>
    <t>Dirección</t>
  </si>
  <si>
    <t>Arquitecta/o</t>
  </si>
  <si>
    <t>: REACONDICIONAMIENTO GENERAL, REFORMA Y AMPLIACIÓN DEL HOGAR “LEZICA”.</t>
  </si>
  <si>
    <r>
      <t xml:space="preserve">: </t>
    </r>
    <r>
      <rPr>
        <b/>
        <sz val="10"/>
        <rFont val="Arial"/>
        <family val="2"/>
      </rPr>
      <t>LLAVE EN MANO</t>
    </r>
  </si>
  <si>
    <t>: MARZO 2016</t>
  </si>
  <si>
    <t>: AV. LEZICA 5847 ESQ. YEGROS</t>
  </si>
  <si>
    <t>: ANIA YIM LEONE | JUAN PABLO LESCANO</t>
  </si>
  <si>
    <t>Ay.Arquitecta</t>
  </si>
  <si>
    <t>: KARINA LASSO</t>
  </si>
  <si>
    <t>Téc. Sanitario</t>
  </si>
  <si>
    <t>: HÉCTOR AGUIRRE</t>
  </si>
  <si>
    <t>Téc. Electricista</t>
  </si>
  <si>
    <t>: ARIEL BURMIDAD</t>
  </si>
  <si>
    <t>Desmantelamiento de claraboya</t>
  </si>
  <si>
    <t>2.11</t>
  </si>
  <si>
    <t>Desmantelamiento de  entrepiso de madera</t>
  </si>
  <si>
    <t>Excavaciones para instalaciones sanitaria y eléctrica</t>
  </si>
  <si>
    <t>6.06</t>
  </si>
  <si>
    <t>7.09</t>
  </si>
  <si>
    <t>9.01.1</t>
  </si>
  <si>
    <t>9.01.2</t>
  </si>
  <si>
    <t>my</t>
  </si>
  <si>
    <t>9.02.1</t>
  </si>
  <si>
    <t>9.02.2</t>
  </si>
  <si>
    <t>9.02.3</t>
  </si>
  <si>
    <t>9.03.1</t>
  </si>
  <si>
    <t>9.04.1</t>
  </si>
  <si>
    <t>9.04.2</t>
  </si>
  <si>
    <t>9.05.1</t>
  </si>
  <si>
    <t>Revestimiento mono-capa (según memoria)</t>
  </si>
  <si>
    <t>Baldosa 50x50cm</t>
  </si>
  <si>
    <t>Adoquín de hormigón h=8cm</t>
  </si>
  <si>
    <t xml:space="preserve">Colocación de adoquines </t>
  </si>
  <si>
    <t>De 0,19 m.</t>
  </si>
  <si>
    <t>Suministro de baldosa cerámica PEI V color</t>
  </si>
  <si>
    <t>Colocación de baldosa cerámica</t>
  </si>
  <si>
    <t xml:space="preserve">Suministro de zócalo de cerámica </t>
  </si>
  <si>
    <t>Colocación de zócalo de cerámica</t>
  </si>
  <si>
    <t>Suministro de baldosa 60x60cm</t>
  </si>
  <si>
    <t xml:space="preserve">Suministro de baldosa 60x60cm con dibujos </t>
  </si>
  <si>
    <t>Suministro de baldosa 30x60cm</t>
  </si>
  <si>
    <t>Suministro de baldosa 20x60cm o 15x90cm "madera"</t>
  </si>
  <si>
    <t>Suministro de baldosa rústica 60x120cm con junta antideslizante</t>
  </si>
  <si>
    <t>12.06</t>
  </si>
  <si>
    <t>12.07</t>
  </si>
  <si>
    <t>12.08</t>
  </si>
  <si>
    <t>12.09</t>
  </si>
  <si>
    <t>13.01.2</t>
  </si>
  <si>
    <t>13.02.2</t>
  </si>
  <si>
    <t>14.01.1</t>
  </si>
  <si>
    <t>14.01.2</t>
  </si>
  <si>
    <t>14.01.3</t>
  </si>
  <si>
    <t>14.01.4</t>
  </si>
  <si>
    <t>14.01.5</t>
  </si>
  <si>
    <t>14.01.6</t>
  </si>
  <si>
    <t>14.02.1</t>
  </si>
  <si>
    <t>14.02.2</t>
  </si>
  <si>
    <t>14.03.1</t>
  </si>
  <si>
    <t>14.03.2</t>
  </si>
  <si>
    <t>14.03.3</t>
  </si>
  <si>
    <t>14.03.4</t>
  </si>
  <si>
    <t>14.04.1</t>
  </si>
  <si>
    <t>14.04.2</t>
  </si>
  <si>
    <t>14.04.3</t>
  </si>
  <si>
    <t>14.04.4</t>
  </si>
  <si>
    <t>14.04.5</t>
  </si>
  <si>
    <t>14.04.6</t>
  </si>
  <si>
    <t>14.04.7</t>
  </si>
  <si>
    <t>14.04.8</t>
  </si>
  <si>
    <t>14.05.1</t>
  </si>
  <si>
    <t>14.05.2</t>
  </si>
  <si>
    <t>14.05.3</t>
  </si>
  <si>
    <t>14.05.4</t>
  </si>
  <si>
    <t>Suministro de cerámica rectificada blanca 20x30cm o 20x50cm</t>
  </si>
  <si>
    <t xml:space="preserve">Colocación de cerámica </t>
  </si>
  <si>
    <t>Suministro de cerámica estampada COLOR 20x20cm</t>
  </si>
  <si>
    <t>Suministro de mosaico COLOR 11x11cm</t>
  </si>
  <si>
    <t>Suministro de pastilla de vidrio 2,5x2,5cm</t>
  </si>
  <si>
    <t>Colocación de pastilla de vidrio</t>
  </si>
  <si>
    <t>Colocación de inserto de color</t>
  </si>
  <si>
    <t>gl</t>
  </si>
  <si>
    <t>15.01</t>
  </si>
  <si>
    <t>15.02</t>
  </si>
  <si>
    <t>15.03</t>
  </si>
  <si>
    <t>15.04</t>
  </si>
  <si>
    <t>15.05</t>
  </si>
  <si>
    <t>15.06</t>
  </si>
  <si>
    <t>15.07</t>
  </si>
  <si>
    <t xml:space="preserve">De mármol </t>
  </si>
  <si>
    <t>Ejecución  de pedientes</t>
  </si>
  <si>
    <t>De paneles tipo ISODEC (con todos los accesorios)</t>
  </si>
  <si>
    <t>Poliestireno expandido de alta densidad autotrabante e=5cm (azotea)</t>
  </si>
  <si>
    <t>Carpeta de arena y cemento portland</t>
  </si>
  <si>
    <t>Protección mecánica y rayos UV (losetas de arena y portland 50x50cm)</t>
  </si>
  <si>
    <t xml:space="preserve">Baños </t>
  </si>
  <si>
    <t>Azoteas tradicionales - baños, etc.</t>
  </si>
  <si>
    <t>18.01</t>
  </si>
  <si>
    <t>18.01.3</t>
  </si>
  <si>
    <t>18.01.4</t>
  </si>
  <si>
    <t>18.01.5</t>
  </si>
  <si>
    <t>18.02</t>
  </si>
  <si>
    <t>18.02.6</t>
  </si>
  <si>
    <t>18.02.7</t>
  </si>
  <si>
    <t>18.02.8</t>
  </si>
  <si>
    <t>18.02.9</t>
  </si>
  <si>
    <t>18.02.10</t>
  </si>
  <si>
    <t>18.03</t>
  </si>
  <si>
    <t>De granito</t>
  </si>
  <si>
    <t>Escalón simíl al existente (pórtico de acceso)</t>
  </si>
  <si>
    <t xml:space="preserve">De placas de yeso tipo DURLOCK </t>
  </si>
  <si>
    <t>De placas de yeso tipo DURLOCK RH</t>
  </si>
  <si>
    <t>Suministro de granito G1</t>
  </si>
  <si>
    <t>Colocación de granito G1</t>
  </si>
  <si>
    <t>Suministro de granito G2</t>
  </si>
  <si>
    <t>Colocación de granito G2</t>
  </si>
  <si>
    <t>Suministro de granito G3</t>
  </si>
  <si>
    <t>Colocación de granito G3</t>
  </si>
  <si>
    <t>Suministro de granito G4</t>
  </si>
  <si>
    <t>Colocación de granito G4</t>
  </si>
  <si>
    <t xml:space="preserve">Colocación de nariz granito </t>
  </si>
  <si>
    <t>Suministro de nariz|zócalo granito 20x50mm (duchas)</t>
  </si>
  <si>
    <t>1.01.5</t>
  </si>
  <si>
    <t>1.01.6</t>
  </si>
  <si>
    <t>1.01.7</t>
  </si>
  <si>
    <t>1.01.8</t>
  </si>
  <si>
    <t>Cisterna exterior tipo MAGYA</t>
  </si>
  <si>
    <t>Bacha en acero inoxidable baños</t>
  </si>
  <si>
    <t>Pileta simple acero inoxidable</t>
  </si>
  <si>
    <t>Canilla de servicio cierre tradicional</t>
  </si>
  <si>
    <t>Monocomando de cocina  de mesada (indicar marca y modelo)</t>
  </si>
  <si>
    <t>Grifo unitario de mesada cierre tradicional (indicar marca y modelo)</t>
  </si>
  <si>
    <t>Mezcladora de duchero  cierre tradicional volante cruz</t>
  </si>
  <si>
    <t>toallero de barrote metálico (uno por lavatorio)</t>
  </si>
  <si>
    <t>Tipos segun memoria (suministro y colocación)</t>
  </si>
  <si>
    <t>Ext 02</t>
  </si>
  <si>
    <t>Ext 03</t>
  </si>
  <si>
    <t>Tipos según memoria (suministro y colocación)</t>
  </si>
  <si>
    <t>Eléctrico 110 litros (tanque de cobre)</t>
  </si>
  <si>
    <t>9000 BTU</t>
  </si>
  <si>
    <t>12000 BTU</t>
  </si>
  <si>
    <t>18000 BTU</t>
  </si>
  <si>
    <t>EQUIPAMIENTO ELÉCTRICO</t>
  </si>
  <si>
    <t>6.04.2</t>
  </si>
  <si>
    <t>6.04.3</t>
  </si>
  <si>
    <t>6.04.4</t>
  </si>
  <si>
    <t>6.04.5</t>
  </si>
  <si>
    <t>6.04.6</t>
  </si>
  <si>
    <t>6.04.7</t>
  </si>
  <si>
    <t>6.04.8</t>
  </si>
  <si>
    <t>6.04.9</t>
  </si>
  <si>
    <t>6.04.10</t>
  </si>
  <si>
    <t>L1</t>
  </si>
  <si>
    <t>L2</t>
  </si>
  <si>
    <t>L3</t>
  </si>
  <si>
    <t>L4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</si>
  <si>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</si>
  <si>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</si>
  <si>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</si>
  <si>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</si>
  <si>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</si>
  <si>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</si>
  <si>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</si>
  <si>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</si>
  <si>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</si>
  <si>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</si>
  <si>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</si>
  <si>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</si>
  <si>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</si>
  <si>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</si>
  <si>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6.04.11</t>
  </si>
  <si>
    <t>6.04.12</t>
  </si>
  <si>
    <t>6.04.13</t>
  </si>
  <si>
    <t>6.04.14</t>
  </si>
  <si>
    <t>6.04.15</t>
  </si>
  <si>
    <t>6.04.16</t>
  </si>
  <si>
    <t>6.04.17</t>
  </si>
  <si>
    <t>6.04.18</t>
  </si>
  <si>
    <t>Tipo segun memoria (suministro y colocación)</t>
  </si>
  <si>
    <t>DISTRIBUCIÓN DE AGUA POTABLE DESDE DEPÓSITOS DE RESERVA</t>
  </si>
  <si>
    <t>Estufa de doble combustión tipo SCANTEK 380</t>
  </si>
  <si>
    <t>H1</t>
  </si>
  <si>
    <t>H2</t>
  </si>
  <si>
    <t>H3</t>
  </si>
  <si>
    <t>H4</t>
  </si>
  <si>
    <t>H5</t>
  </si>
  <si>
    <t>H6</t>
  </si>
  <si>
    <t>H7</t>
  </si>
  <si>
    <t>H8</t>
  </si>
  <si>
    <t xml:space="preserve">H9 </t>
  </si>
  <si>
    <t>H10</t>
  </si>
  <si>
    <t>H11</t>
  </si>
  <si>
    <t>H12</t>
  </si>
  <si>
    <t>H13</t>
  </si>
  <si>
    <t>H14</t>
  </si>
  <si>
    <t>H15</t>
  </si>
  <si>
    <t>H16</t>
  </si>
  <si>
    <t>CARPINTERÍA EN ACERO INOXIDABLE</t>
  </si>
  <si>
    <t>Ax01 campana cocina</t>
  </si>
  <si>
    <t>Ax02 estante|ganchera</t>
  </si>
  <si>
    <t>Ax03 baranda y pasamanos rampa acceso</t>
  </si>
  <si>
    <t>Carpinteria y Equip.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</si>
  <si>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</si>
  <si>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</si>
  <si>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</si>
  <si>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</si>
  <si>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</si>
  <si>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</si>
  <si>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</si>
  <si>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</si>
  <si>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</si>
  <si>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</si>
  <si>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</si>
  <si>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</si>
  <si>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</si>
  <si>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</si>
  <si>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</si>
  <si>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</si>
  <si>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</si>
  <si>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</si>
  <si>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</si>
  <si>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</si>
  <si>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</si>
  <si>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listel de acero inoxidable esmerilado a.mín=20mm (entrepuertas)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</si>
  <si>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</si>
  <si>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</si>
  <si>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</si>
  <si>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</si>
  <si>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</si>
  <si>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</si>
  <si>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</si>
  <si>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</si>
  <si>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</si>
  <si>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</si>
  <si>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</si>
  <si>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</si>
  <si>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</si>
  <si>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</si>
  <si>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Sobre cielorraso</t>
  </si>
  <si>
    <t>Imprimación</t>
  </si>
  <si>
    <t xml:space="preserve">Látex súper lavable   </t>
  </si>
  <si>
    <t>Cielorrasos</t>
  </si>
  <si>
    <t>Sellador para hormigón visto</t>
  </si>
  <si>
    <t>Protector para madera satinado tipo INCASTAIN (revest. tipo SIDING)</t>
  </si>
  <si>
    <t>Impermeabilizante elastomérico sobre muros exteriores</t>
  </si>
  <si>
    <t>Esmalte Sintético satinado</t>
  </si>
  <si>
    <t>Protector para madera satinado (lustre)</t>
  </si>
  <si>
    <t>mampara de aluminio y policarbonato alveolar</t>
  </si>
  <si>
    <t>2.02.5</t>
  </si>
  <si>
    <t>2.02.6</t>
  </si>
  <si>
    <t>2.02.7</t>
  </si>
  <si>
    <t>Desagues de Aire Acondicionado</t>
  </si>
  <si>
    <t>Subterraneo en PVC (pared 3.2 o 3mm)</t>
  </si>
  <si>
    <t>Suspendido en PPS (con uniones O-ring) o PVC (pared 3.2 o 3mm)</t>
  </si>
  <si>
    <t>Aislacion acustica de cañeria suspendida</t>
  </si>
  <si>
    <t>Columnas de desagues y ventilaciones</t>
  </si>
  <si>
    <t>Piletas de patio 40x40</t>
  </si>
  <si>
    <t>Piletas de patio 20x20</t>
  </si>
  <si>
    <t>Bocas de desagüe 20x20</t>
  </si>
  <si>
    <t>Bocas de desagüe 40x40</t>
  </si>
  <si>
    <t>2.01.15</t>
  </si>
  <si>
    <t>2.01.16</t>
  </si>
  <si>
    <t>Interceptor de grasa UNIT aprobado 10litros</t>
  </si>
  <si>
    <t>Interceptor de grasa 80litrs</t>
  </si>
  <si>
    <t>Depositos Superiores aprob. 1100 litros</t>
  </si>
  <si>
    <t xml:space="preserve">Tuberia en Acero Inoxidable </t>
  </si>
  <si>
    <t>Bases de deposito de agua</t>
  </si>
  <si>
    <t>2.02.8</t>
  </si>
  <si>
    <t>2.02.9</t>
  </si>
  <si>
    <t xml:space="preserve">Canilla de servicio </t>
  </si>
  <si>
    <t>Equipo de presurizaciòn de agua potable</t>
  </si>
  <si>
    <t>Tuberia y accesorios en Polipropileno termofusionado</t>
  </si>
  <si>
    <t>Accesorios (valvulas,llaves de paso,uniones doble, etc)</t>
  </si>
  <si>
    <t>Suministro e instalacion de calentador de agua solar</t>
  </si>
  <si>
    <t>Otros (goma inodoros, grampas de sujecion, etc)</t>
  </si>
  <si>
    <t>Pruebas</t>
  </si>
  <si>
    <t>Planos conforme a obra</t>
  </si>
  <si>
    <t>Perchas dobles  (dos por baño) (cuatro en antebaño P.A.)</t>
  </si>
  <si>
    <t>Portarrollos de losa de embutir (uno por inodoro)</t>
  </si>
  <si>
    <t>Repisa de aluminio doble (una por ducha)</t>
  </si>
  <si>
    <t>Jabonera de losa de embutir c/agarradera (una por ducha)</t>
  </si>
  <si>
    <t>2 copias + archivo formato CAD</t>
  </si>
  <si>
    <t>Permisos, Inspecciones, etc</t>
  </si>
  <si>
    <t>Cambio de firma tecnica, inspecciones, etc</t>
  </si>
  <si>
    <t>2.07.1</t>
  </si>
  <si>
    <t>Camaras de inspeccion 60x110</t>
  </si>
  <si>
    <t xml:space="preserve">Camaras de inspeccion 60x60 </t>
  </si>
  <si>
    <t>Camaras de inspeccion 40x40</t>
  </si>
  <si>
    <t>Sifones para lavatorios (en PVC 40mm)</t>
  </si>
  <si>
    <t>Sifones para piletas de cocina (en PVC 50mm)</t>
  </si>
  <si>
    <t>Mezcladora de lavatorio cierre tradicional volante cruz. pico alto.</t>
  </si>
  <si>
    <r>
      <t xml:space="preserve">Espejo </t>
    </r>
    <r>
      <rPr>
        <sz val="10"/>
        <rFont val="Calibri"/>
        <family val="2"/>
      </rPr>
      <t>Ф 55cm</t>
    </r>
  </si>
  <si>
    <t>Espejo h=60cm, ancho=mesada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</si>
  <si>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</si>
  <si>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</si>
  <si>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</si>
  <si>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</si>
  <si>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</si>
  <si>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</si>
  <si>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</si>
  <si>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</si>
  <si>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</si>
  <si>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6.07</t>
  </si>
  <si>
    <t>9.11</t>
  </si>
  <si>
    <t>9.12</t>
  </si>
  <si>
    <t>Suministro y colocación de juegos saludables</t>
  </si>
  <si>
    <t>Suministro y colocación de papeleras</t>
  </si>
  <si>
    <t>Suministro y colocación de bebederos de acero inoxidable</t>
  </si>
  <si>
    <t>H17 (arco de fútbol y tablero de básquetbol)</t>
  </si>
  <si>
    <t>20.01</t>
  </si>
  <si>
    <t>20.02</t>
  </si>
  <si>
    <t>21.04</t>
  </si>
  <si>
    <t>6.01.2</t>
  </si>
  <si>
    <t>6.01.3</t>
  </si>
  <si>
    <t>6.03.2</t>
  </si>
  <si>
    <t>6.03.3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</si>
  <si>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</si>
  <si>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</si>
  <si>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</si>
  <si>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</si>
  <si>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</si>
  <si>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</si>
  <si>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</si>
  <si>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</si>
  <si>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</si>
  <si>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</si>
  <si>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</si>
  <si>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</si>
  <si>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</si>
  <si>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</si>
  <si>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</si>
  <si>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</si>
  <si>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</si>
  <si>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</si>
  <si>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</si>
  <si>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</si>
  <si>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</si>
  <si>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</si>
  <si>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10.11</t>
  </si>
  <si>
    <t>10.12</t>
  </si>
  <si>
    <t>10.13</t>
  </si>
  <si>
    <t>10.14</t>
  </si>
  <si>
    <t>10.15</t>
  </si>
  <si>
    <t>10.16</t>
  </si>
  <si>
    <t>11.01.1</t>
  </si>
  <si>
    <t>11.01.2</t>
  </si>
  <si>
    <t>11.02.1</t>
  </si>
  <si>
    <t>11.02.2</t>
  </si>
  <si>
    <t>11.02.3</t>
  </si>
  <si>
    <t>11.02.4</t>
  </si>
  <si>
    <t>11.02.5</t>
  </si>
  <si>
    <t>11.02.6</t>
  </si>
  <si>
    <t>11.03.1</t>
  </si>
  <si>
    <t>11.03.2</t>
  </si>
  <si>
    <t>11.03.3</t>
  </si>
  <si>
    <t>ANEXO III</t>
  </si>
</sst>
</file>

<file path=xl/styles.xml><?xml version="1.0" encoding="utf-8"?>
<styleSheet xmlns="http://schemas.openxmlformats.org/spreadsheetml/2006/main">
  <numFmts count="4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%"/>
    <numFmt numFmtId="198" formatCode="#,##0.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0"/>
      <name val="Symbol"/>
      <family val="1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" fontId="2" fillId="33" borderId="1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justify"/>
    </xf>
    <xf numFmtId="0" fontId="0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justify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justify"/>
    </xf>
    <xf numFmtId="0" fontId="0" fillId="0" borderId="11" xfId="0" applyFont="1" applyFill="1" applyBorder="1" applyAlignment="1">
      <alignment horizontal="left" vertical="justify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7" xfId="0" applyFont="1" applyBorder="1" applyAlignment="1">
      <alignment vertical="justify"/>
    </xf>
    <xf numFmtId="0" fontId="3" fillId="36" borderId="28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vertical="center"/>
    </xf>
    <xf numFmtId="9" fontId="3" fillId="36" borderId="23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/>
    </xf>
    <xf numFmtId="0" fontId="0" fillId="37" borderId="19" xfId="0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 vertical="center"/>
    </xf>
    <xf numFmtId="0" fontId="1" fillId="37" borderId="22" xfId="0" applyFont="1" applyFill="1" applyBorder="1" applyAlignment="1">
      <alignment horizontal="center" vertical="center"/>
    </xf>
    <xf numFmtId="0" fontId="0" fillId="37" borderId="29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2" fillId="38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38" borderId="20" xfId="0" applyFont="1" applyFill="1" applyBorder="1" applyAlignment="1">
      <alignment horizontal="left" vertical="center"/>
    </xf>
    <xf numFmtId="0" fontId="0" fillId="38" borderId="15" xfId="0" applyFill="1" applyBorder="1" applyAlignment="1">
      <alignment vertical="center"/>
    </xf>
    <xf numFmtId="0" fontId="0" fillId="38" borderId="15" xfId="0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2" fillId="38" borderId="15" xfId="0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2" fontId="2" fillId="38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2" fontId="2" fillId="38" borderId="2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38" borderId="26" xfId="0" applyFill="1" applyBorder="1" applyAlignment="1">
      <alignment vertical="center"/>
    </xf>
    <xf numFmtId="0" fontId="2" fillId="38" borderId="26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 vertical="center"/>
    </xf>
    <xf numFmtId="0" fontId="2" fillId="38" borderId="20" xfId="0" applyFont="1" applyFill="1" applyBorder="1" applyAlignment="1">
      <alignment vertical="center"/>
    </xf>
    <xf numFmtId="2" fontId="2" fillId="38" borderId="16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38" borderId="15" xfId="0" applyFont="1" applyFill="1" applyBorder="1" applyAlignment="1">
      <alignment horizontal="left" vertical="center"/>
    </xf>
    <xf numFmtId="0" fontId="0" fillId="38" borderId="25" xfId="0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2" fillId="38" borderId="25" xfId="0" applyFont="1" applyFill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4" fontId="2" fillId="38" borderId="13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horizontal="center" vertical="center"/>
    </xf>
    <xf numFmtId="4" fontId="0" fillId="35" borderId="29" xfId="0" applyNumberFormat="1" applyFill="1" applyBorder="1" applyAlignment="1">
      <alignment/>
    </xf>
    <xf numFmtId="4" fontId="0" fillId="38" borderId="15" xfId="0" applyNumberFormat="1" applyFill="1" applyBorder="1" applyAlignment="1">
      <alignment vertical="center"/>
    </xf>
    <xf numFmtId="4" fontId="2" fillId="38" borderId="21" xfId="0" applyNumberFormat="1" applyFont="1" applyFill="1" applyBorder="1" applyAlignment="1">
      <alignment vertical="center"/>
    </xf>
    <xf numFmtId="4" fontId="2" fillId="38" borderId="13" xfId="0" applyNumberFormat="1" applyFont="1" applyFill="1" applyBorder="1" applyAlignment="1">
      <alignment/>
    </xf>
    <xf numFmtId="4" fontId="0" fillId="0" borderId="1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38" borderId="26" xfId="0" applyNumberFormat="1" applyFill="1" applyBorder="1" applyAlignment="1">
      <alignment vertical="center"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6" xfId="0" applyNumberFormat="1" applyBorder="1" applyAlignment="1">
      <alignment/>
    </xf>
    <xf numFmtId="4" fontId="0" fillId="34" borderId="22" xfId="0" applyNumberForma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35" borderId="22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2" fillId="34" borderId="3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38" borderId="18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/>
    </xf>
    <xf numFmtId="4" fontId="3" fillId="36" borderId="22" xfId="0" applyNumberFormat="1" applyFont="1" applyFill="1" applyBorder="1" applyAlignment="1">
      <alignment vertical="center"/>
    </xf>
    <xf numFmtId="4" fontId="3" fillId="36" borderId="29" xfId="0" applyNumberFormat="1" applyFont="1" applyFill="1" applyBorder="1" applyAlignment="1">
      <alignment vertical="center"/>
    </xf>
    <xf numFmtId="4" fontId="3" fillId="36" borderId="3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2" fillId="38" borderId="15" xfId="0" applyNumberFormat="1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34" borderId="13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5" borderId="20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0" fillId="35" borderId="21" xfId="0" applyFill="1" applyBorder="1" applyAlignment="1">
      <alignment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38" borderId="2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8" borderId="24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43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14" xfId="0" applyBorder="1" applyAlignment="1">
      <alignment/>
    </xf>
    <xf numFmtId="0" fontId="0" fillId="38" borderId="2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21" xfId="0" applyFill="1" applyBorder="1" applyAlignment="1">
      <alignment/>
    </xf>
    <xf numFmtId="0" fontId="0" fillId="0" borderId="16" xfId="0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2" fontId="3" fillId="36" borderId="29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0" fillId="35" borderId="19" xfId="0" applyNumberFormat="1" applyFill="1" applyBorder="1" applyAlignment="1">
      <alignment/>
    </xf>
    <xf numFmtId="4" fontId="0" fillId="35" borderId="22" xfId="0" applyNumberFormat="1" applyFill="1" applyBorder="1" applyAlignment="1">
      <alignment/>
    </xf>
    <xf numFmtId="4" fontId="2" fillId="38" borderId="27" xfId="0" applyNumberFormat="1" applyFont="1" applyFill="1" applyBorder="1" applyAlignment="1">
      <alignment/>
    </xf>
    <xf numFmtId="4" fontId="2" fillId="38" borderId="26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0" fontId="0" fillId="39" borderId="19" xfId="0" applyFill="1" applyBorder="1" applyAlignment="1">
      <alignment horizontal="center" vertical="center"/>
    </xf>
    <xf numFmtId="0" fontId="1" fillId="39" borderId="22" xfId="0" applyFont="1" applyFill="1" applyBorder="1" applyAlignment="1">
      <alignment horizontal="left" vertical="center"/>
    </xf>
    <xf numFmtId="0" fontId="1" fillId="39" borderId="22" xfId="0" applyFont="1" applyFill="1" applyBorder="1" applyAlignment="1">
      <alignment horizontal="center" vertical="center"/>
    </xf>
    <xf numFmtId="4" fontId="1" fillId="39" borderId="22" xfId="0" applyNumberFormat="1" applyFont="1" applyFill="1" applyBorder="1" applyAlignment="1">
      <alignment horizontal="center" vertical="center"/>
    </xf>
    <xf numFmtId="4" fontId="0" fillId="39" borderId="29" xfId="0" applyNumberFormat="1" applyFill="1" applyBorder="1" applyAlignment="1">
      <alignment/>
    </xf>
    <xf numFmtId="0" fontId="3" fillId="39" borderId="19" xfId="0" applyFont="1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9" xfId="0" applyFill="1" applyBorder="1" applyAlignment="1">
      <alignment/>
    </xf>
    <xf numFmtId="0" fontId="2" fillId="39" borderId="29" xfId="0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4" fontId="2" fillId="34" borderId="25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3" fillId="36" borderId="19" xfId="0" applyNumberFormat="1" applyFont="1" applyFill="1" applyBorder="1" applyAlignment="1">
      <alignment vertical="center"/>
    </xf>
    <xf numFmtId="197" fontId="0" fillId="0" borderId="14" xfId="0" applyNumberFormat="1" applyBorder="1" applyAlignment="1">
      <alignment/>
    </xf>
    <xf numFmtId="19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4" borderId="19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9" xfId="0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right" vertical="center"/>
    </xf>
    <xf numFmtId="4" fontId="2" fillId="34" borderId="25" xfId="0" applyNumberFormat="1" applyFont="1" applyFill="1" applyBorder="1" applyAlignment="1">
      <alignment horizontal="right" vertical="center"/>
    </xf>
    <xf numFmtId="4" fontId="2" fillId="34" borderId="18" xfId="0" applyNumberFormat="1" applyFont="1" applyFill="1" applyBorder="1" applyAlignment="1">
      <alignment horizontal="right" vertical="center"/>
    </xf>
    <xf numFmtId="4" fontId="3" fillId="36" borderId="19" xfId="0" applyNumberFormat="1" applyFont="1" applyFill="1" applyBorder="1" applyAlignment="1">
      <alignment horizontal="justify" vertical="center"/>
    </xf>
    <xf numFmtId="4" fontId="3" fillId="36" borderId="23" xfId="0" applyNumberFormat="1" applyFont="1" applyFill="1" applyBorder="1" applyAlignment="1">
      <alignment vertical="center"/>
    </xf>
    <xf numFmtId="4" fontId="3" fillId="36" borderId="44" xfId="0" applyNumberFormat="1" applyFont="1" applyFill="1" applyBorder="1" applyAlignment="1">
      <alignment vertical="center"/>
    </xf>
    <xf numFmtId="9" fontId="0" fillId="0" borderId="13" xfId="54" applyFont="1" applyBorder="1" applyAlignment="1">
      <alignment/>
    </xf>
    <xf numFmtId="4" fontId="3" fillId="0" borderId="0" xfId="0" applyNumberFormat="1" applyFont="1" applyFill="1" applyAlignment="1">
      <alignment/>
    </xf>
    <xf numFmtId="0" fontId="2" fillId="38" borderId="15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0" fillId="2" borderId="22" xfId="0" applyNumberFormat="1" applyFill="1" applyBorder="1" applyAlignment="1">
      <alignment/>
    </xf>
    <xf numFmtId="4" fontId="0" fillId="2" borderId="29" xfId="0" applyNumberFormat="1" applyFill="1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" fillId="40" borderId="20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2" fillId="40" borderId="21" xfId="0" applyFont="1" applyFill="1" applyBorder="1" applyAlignment="1">
      <alignment/>
    </xf>
    <xf numFmtId="0" fontId="0" fillId="40" borderId="21" xfId="0" applyFill="1" applyBorder="1" applyAlignment="1">
      <alignment/>
    </xf>
    <xf numFmtId="4" fontId="0" fillId="0" borderId="17" xfId="0" applyNumberFormat="1" applyBorder="1" applyAlignment="1">
      <alignment vertical="center"/>
    </xf>
    <xf numFmtId="197" fontId="0" fillId="0" borderId="13" xfId="0" applyNumberFormat="1" applyBorder="1" applyAlignment="1">
      <alignment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vertical="top"/>
    </xf>
    <xf numFmtId="4" fontId="50" fillId="0" borderId="22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left" vertical="center"/>
    </xf>
    <xf numFmtId="0" fontId="3" fillId="38" borderId="22" xfId="0" applyFont="1" applyFill="1" applyBorder="1" applyAlignment="1">
      <alignment vertical="center"/>
    </xf>
    <xf numFmtId="9" fontId="3" fillId="38" borderId="22" xfId="0" applyNumberFormat="1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4" fontId="3" fillId="38" borderId="22" xfId="0" applyNumberFormat="1" applyFont="1" applyFill="1" applyBorder="1" applyAlignment="1">
      <alignment vertical="center"/>
    </xf>
    <xf numFmtId="4" fontId="3" fillId="38" borderId="22" xfId="0" applyNumberFormat="1" applyFont="1" applyFill="1" applyBorder="1" applyAlignment="1">
      <alignment/>
    </xf>
    <xf numFmtId="4" fontId="3" fillId="38" borderId="29" xfId="0" applyNumberFormat="1" applyFont="1" applyFill="1" applyBorder="1" applyAlignment="1">
      <alignment vertical="center"/>
    </xf>
    <xf numFmtId="0" fontId="50" fillId="38" borderId="19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left" vertical="center"/>
    </xf>
    <xf numFmtId="0" fontId="51" fillId="38" borderId="2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4" fontId="51" fillId="38" borderId="22" xfId="0" applyNumberFormat="1" applyFont="1" applyFill="1" applyBorder="1" applyAlignment="1">
      <alignment horizontal="center" vertical="center"/>
    </xf>
    <xf numFmtId="4" fontId="50" fillId="38" borderId="29" xfId="0" applyNumberFormat="1" applyFont="1" applyFill="1" applyBorder="1" applyAlignment="1">
      <alignment/>
    </xf>
    <xf numFmtId="4" fontId="50" fillId="38" borderId="22" xfId="0" applyNumberFormat="1" applyFont="1" applyFill="1" applyBorder="1" applyAlignment="1">
      <alignment/>
    </xf>
    <xf numFmtId="4" fontId="3" fillId="38" borderId="19" xfId="0" applyNumberFormat="1" applyFont="1" applyFill="1" applyBorder="1" applyAlignment="1">
      <alignment vertical="center"/>
    </xf>
    <xf numFmtId="4" fontId="50" fillId="38" borderId="29" xfId="0" applyNumberFormat="1" applyFont="1" applyFill="1" applyBorder="1" applyAlignment="1">
      <alignment vertical="center"/>
    </xf>
    <xf numFmtId="0" fontId="0" fillId="38" borderId="29" xfId="0" applyFill="1" applyBorder="1" applyAlignment="1">
      <alignment vertical="center"/>
    </xf>
    <xf numFmtId="4" fontId="0" fillId="34" borderId="32" xfId="0" applyNumberFormat="1" applyFont="1" applyFill="1" applyBorder="1" applyAlignment="1">
      <alignment horizontal="center" wrapText="1"/>
    </xf>
    <xf numFmtId="4" fontId="0" fillId="34" borderId="39" xfId="0" applyNumberFormat="1" applyFont="1" applyFill="1" applyBorder="1" applyAlignment="1">
      <alignment horizontal="center" wrapText="1"/>
    </xf>
    <xf numFmtId="4" fontId="0" fillId="34" borderId="33" xfId="0" applyNumberFormat="1" applyFont="1" applyFill="1" applyBorder="1" applyAlignment="1">
      <alignment horizontal="center" wrapText="1"/>
    </xf>
    <xf numFmtId="4" fontId="0" fillId="34" borderId="34" xfId="0" applyNumberFormat="1" applyFont="1" applyFill="1" applyBorder="1" applyAlignment="1">
      <alignment horizontal="center" wrapText="1"/>
    </xf>
    <xf numFmtId="4" fontId="0" fillId="34" borderId="11" xfId="0" applyNumberFormat="1" applyFon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 wrapText="1"/>
    </xf>
    <xf numFmtId="4" fontId="0" fillId="34" borderId="35" xfId="0" applyNumberFormat="1" applyFont="1" applyFill="1" applyBorder="1" applyAlignment="1">
      <alignment horizontal="center" wrapText="1"/>
    </xf>
    <xf numFmtId="4" fontId="0" fillId="34" borderId="40" xfId="0" applyNumberFormat="1" applyFont="1" applyFill="1" applyBorder="1" applyAlignment="1">
      <alignment horizontal="center" wrapText="1"/>
    </xf>
    <xf numFmtId="4" fontId="0" fillId="34" borderId="36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" fontId="3" fillId="38" borderId="28" xfId="0" applyNumberFormat="1" applyFont="1" applyFill="1" applyBorder="1" applyAlignment="1">
      <alignment/>
    </xf>
    <xf numFmtId="4" fontId="0" fillId="38" borderId="23" xfId="0" applyNumberFormat="1" applyFill="1" applyBorder="1" applyAlignment="1">
      <alignment/>
    </xf>
    <xf numFmtId="4" fontId="0" fillId="38" borderId="44" xfId="0" applyNumberFormat="1" applyFill="1" applyBorder="1" applyAlignment="1">
      <alignment/>
    </xf>
    <xf numFmtId="0" fontId="1" fillId="38" borderId="19" xfId="0" applyFont="1" applyFill="1" applyBorder="1" applyAlignment="1">
      <alignment horizontal="center"/>
    </xf>
    <xf numFmtId="0" fontId="1" fillId="38" borderId="22" xfId="0" applyFont="1" applyFill="1" applyBorder="1" applyAlignment="1">
      <alignment/>
    </xf>
    <xf numFmtId="4" fontId="1" fillId="38" borderId="22" xfId="0" applyNumberFormat="1" applyFont="1" applyFill="1" applyBorder="1" applyAlignment="1">
      <alignment/>
    </xf>
    <xf numFmtId="4" fontId="1" fillId="38" borderId="29" xfId="0" applyNumberFormat="1" applyFont="1" applyFill="1" applyBorder="1" applyAlignment="1">
      <alignment/>
    </xf>
    <xf numFmtId="0" fontId="2" fillId="38" borderId="19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vertical="center"/>
    </xf>
    <xf numFmtId="0" fontId="2" fillId="38" borderId="2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1" fillId="38" borderId="22" xfId="0" applyFont="1" applyFill="1" applyBorder="1" applyAlignment="1">
      <alignment vertical="center"/>
    </xf>
    <xf numFmtId="0" fontId="3" fillId="38" borderId="29" xfId="0" applyNumberFormat="1" applyFont="1" applyFill="1" applyBorder="1" applyAlignment="1">
      <alignment vertical="center"/>
    </xf>
    <xf numFmtId="4" fontId="0" fillId="41" borderId="0" xfId="0" applyNumberFormat="1" applyFill="1" applyBorder="1" applyAlignment="1">
      <alignment/>
    </xf>
    <xf numFmtId="4" fontId="0" fillId="41" borderId="0" xfId="0" applyNumberFormat="1" applyFill="1" applyAlignment="1">
      <alignment/>
    </xf>
    <xf numFmtId="4" fontId="2" fillId="41" borderId="0" xfId="0" applyNumberFormat="1" applyFont="1" applyFill="1" applyBorder="1" applyAlignment="1">
      <alignment horizontal="center" vertical="center" wrapText="1"/>
    </xf>
    <xf numFmtId="4" fontId="2" fillId="41" borderId="0" xfId="0" applyNumberFormat="1" applyFont="1" applyFill="1" applyBorder="1" applyAlignment="1">
      <alignment/>
    </xf>
    <xf numFmtId="4" fontId="2" fillId="41" borderId="0" xfId="0" applyNumberFormat="1" applyFont="1" applyFill="1" applyBorder="1" applyAlignment="1">
      <alignment horizontal="right" vertical="center"/>
    </xf>
    <xf numFmtId="4" fontId="3" fillId="41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horizontal="fill" vertical="justify"/>
    </xf>
    <xf numFmtId="4" fontId="0" fillId="0" borderId="10" xfId="0" applyNumberFormat="1" applyBorder="1" applyAlignment="1">
      <alignment/>
    </xf>
    <xf numFmtId="0" fontId="0" fillId="0" borderId="13" xfId="0" applyFont="1" applyFill="1" applyBorder="1" applyAlignment="1">
      <alignment horizontal="left" vertical="justify"/>
    </xf>
    <xf numFmtId="2" fontId="0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0" fillId="43" borderId="0" xfId="0" applyNumberFormat="1" applyFill="1" applyBorder="1" applyAlignment="1">
      <alignment/>
    </xf>
    <xf numFmtId="0" fontId="0" fillId="38" borderId="25" xfId="0" applyFill="1" applyBorder="1" applyAlignment="1">
      <alignment horizontal="center" vertical="center"/>
    </xf>
    <xf numFmtId="4" fontId="0" fillId="38" borderId="25" xfId="0" applyNumberFormat="1" applyFill="1" applyBorder="1" applyAlignment="1">
      <alignment vertical="center"/>
    </xf>
    <xf numFmtId="4" fontId="2" fillId="38" borderId="17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fill" vertical="justify"/>
    </xf>
    <xf numFmtId="0" fontId="0" fillId="0" borderId="13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38" borderId="15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4" fontId="2" fillId="34" borderId="45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4" fontId="2" fillId="34" borderId="43" xfId="0" applyNumberFormat="1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" fontId="2" fillId="34" borderId="3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0" xfId="0" applyNumberFormat="1" applyFont="1" applyFill="1" applyBorder="1" applyAlignment="1">
      <alignment horizontal="center" vertical="center" wrapText="1"/>
    </xf>
    <xf numFmtId="4" fontId="0" fillId="34" borderId="41" xfId="0" applyNumberFormat="1" applyFont="1" applyFill="1" applyBorder="1" applyAlignment="1">
      <alignment horizontal="center" vertical="distributed" wrapText="1"/>
    </xf>
    <xf numFmtId="4" fontId="0" fillId="34" borderId="42" xfId="0" applyNumberFormat="1" applyFont="1" applyFill="1" applyBorder="1" applyAlignment="1">
      <alignment horizontal="center" vertical="distributed" wrapText="1"/>
    </xf>
    <xf numFmtId="4" fontId="0" fillId="34" borderId="43" xfId="0" applyNumberFormat="1" applyFont="1" applyFill="1" applyBorder="1" applyAlignment="1">
      <alignment horizontal="center" vertical="distributed" wrapText="1"/>
    </xf>
    <xf numFmtId="0" fontId="7" fillId="34" borderId="39" xfId="0" applyFont="1" applyFill="1" applyBorder="1" applyAlignment="1">
      <alignment horizontal="center" vertical="justify"/>
    </xf>
    <xf numFmtId="0" fontId="7" fillId="34" borderId="11" xfId="0" applyFont="1" applyFill="1" applyBorder="1" applyAlignment="1">
      <alignment horizontal="center" vertical="justify"/>
    </xf>
    <xf numFmtId="0" fontId="7" fillId="34" borderId="40" xfId="0" applyFont="1" applyFill="1" applyBorder="1" applyAlignment="1">
      <alignment horizontal="center" vertical="justify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0" fillId="0" borderId="26" xfId="0" applyBorder="1" applyAlignment="1">
      <alignment vertical="center"/>
    </xf>
    <xf numFmtId="4" fontId="2" fillId="34" borderId="47" xfId="0" applyNumberFormat="1" applyFont="1" applyFill="1" applyBorder="1" applyAlignment="1">
      <alignment/>
    </xf>
    <xf numFmtId="0" fontId="30" fillId="0" borderId="0" xfId="0" applyFont="1" applyAlignment="1">
      <alignment/>
    </xf>
    <xf numFmtId="4" fontId="6" fillId="0" borderId="0" xfId="0" applyNumberFormat="1" applyFont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1</xdr:row>
      <xdr:rowOff>9525</xdr:rowOff>
    </xdr:from>
    <xdr:to>
      <xdr:col>21</xdr:col>
      <xdr:colOff>1009650</xdr:colOff>
      <xdr:row>6</xdr:row>
      <xdr:rowOff>95250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457200"/>
          <a:ext cx="1781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9"/>
  <sheetViews>
    <sheetView tabSelected="1" zoomScale="98" zoomScaleNormal="98" workbookViewId="0" topLeftCell="A1">
      <selection activeCell="X10" sqref="X10"/>
    </sheetView>
  </sheetViews>
  <sheetFormatPr defaultColWidth="11.421875" defaultRowHeight="12.75"/>
  <cols>
    <col min="1" max="1" width="12.7109375" style="0" customWidth="1"/>
    <col min="2" max="2" width="9.421875" style="19" customWidth="1"/>
    <col min="3" max="3" width="24.7109375" style="0" customWidth="1"/>
    <col min="4" max="4" width="60.71093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163" customWidth="1"/>
    <col min="10" max="10" width="11.421875" style="163" customWidth="1"/>
    <col min="11" max="11" width="11.8515625" style="163" customWidth="1"/>
    <col min="12" max="12" width="2.00390625" style="163" customWidth="1"/>
    <col min="13" max="13" width="12.7109375" style="163" customWidth="1"/>
    <col min="14" max="14" width="1.7109375" style="271" customWidth="1"/>
    <col min="15" max="15" width="3.8515625" style="271" hidden="1" customWidth="1"/>
    <col min="16" max="16" width="18.00390625" style="271" hidden="1" customWidth="1"/>
    <col min="17" max="22" width="15.7109375" style="163" customWidth="1"/>
    <col min="23" max="23" width="9.00390625" style="0" customWidth="1"/>
  </cols>
  <sheetData>
    <row r="1" ht="35.25" customHeight="1">
      <c r="E1" s="513" t="s">
        <v>1429</v>
      </c>
    </row>
    <row r="2" spans="1:22" ht="23.25" customHeight="1">
      <c r="A2" s="26"/>
      <c r="B2" s="416" t="s">
        <v>1072</v>
      </c>
      <c r="C2" s="26"/>
      <c r="D2" s="334" t="s">
        <v>1078</v>
      </c>
      <c r="L2" s="415"/>
      <c r="M2" s="415"/>
      <c r="N2"/>
      <c r="O2"/>
      <c r="P2"/>
      <c r="Q2"/>
      <c r="R2"/>
      <c r="S2"/>
      <c r="T2"/>
      <c r="U2"/>
      <c r="V2"/>
    </row>
    <row r="3" spans="1:22" ht="12.75">
      <c r="A3" s="26"/>
      <c r="B3" s="416" t="s">
        <v>1073</v>
      </c>
      <c r="C3" s="26"/>
      <c r="D3" s="442" t="s">
        <v>1077</v>
      </c>
      <c r="E3" s="442"/>
      <c r="F3" s="442"/>
      <c r="G3" s="442"/>
      <c r="H3" s="442"/>
      <c r="I3" s="442"/>
      <c r="J3" s="442"/>
      <c r="K3" s="442"/>
      <c r="L3" s="415"/>
      <c r="M3" s="415"/>
      <c r="N3"/>
      <c r="O3"/>
      <c r="P3"/>
      <c r="Q3"/>
      <c r="R3"/>
      <c r="S3"/>
      <c r="T3"/>
      <c r="U3"/>
      <c r="V3"/>
    </row>
    <row r="4" spans="1:22" ht="12.75">
      <c r="A4" s="26"/>
      <c r="B4" s="416" t="s">
        <v>1074</v>
      </c>
      <c r="C4" s="26"/>
      <c r="D4" s="414" t="s">
        <v>1079</v>
      </c>
      <c r="E4" s="415"/>
      <c r="F4" s="415"/>
      <c r="G4" s="415"/>
      <c r="H4" s="415"/>
      <c r="I4" s="415"/>
      <c r="J4" s="415"/>
      <c r="K4" s="415"/>
      <c r="L4" s="415"/>
      <c r="M4" s="415"/>
      <c r="N4"/>
      <c r="O4"/>
      <c r="P4"/>
      <c r="Q4"/>
      <c r="R4"/>
      <c r="S4"/>
      <c r="T4"/>
      <c r="U4"/>
      <c r="V4"/>
    </row>
    <row r="5" spans="1:22" ht="12.75">
      <c r="A5" s="26"/>
      <c r="B5" s="416" t="s">
        <v>1075</v>
      </c>
      <c r="C5" s="26"/>
      <c r="D5" s="414" t="s">
        <v>1080</v>
      </c>
      <c r="E5" s="415"/>
      <c r="F5" s="415"/>
      <c r="G5" s="415"/>
      <c r="H5" s="415"/>
      <c r="I5" s="415"/>
      <c r="J5" s="415"/>
      <c r="K5" s="415"/>
      <c r="L5" s="415"/>
      <c r="M5" s="415"/>
      <c r="N5"/>
      <c r="O5"/>
      <c r="P5"/>
      <c r="Q5"/>
      <c r="R5"/>
      <c r="S5"/>
      <c r="T5"/>
      <c r="U5"/>
      <c r="V5"/>
    </row>
    <row r="6" spans="1:22" ht="12.75">
      <c r="A6" s="26"/>
      <c r="B6" s="416" t="s">
        <v>1076</v>
      </c>
      <c r="C6" s="26"/>
      <c r="D6" s="414" t="s">
        <v>1081</v>
      </c>
      <c r="E6" s="415"/>
      <c r="F6" s="415"/>
      <c r="G6" s="415"/>
      <c r="H6" s="415"/>
      <c r="I6" s="415"/>
      <c r="J6" s="415"/>
      <c r="K6" s="415"/>
      <c r="L6" s="415"/>
      <c r="M6" s="415"/>
      <c r="N6"/>
      <c r="O6"/>
      <c r="P6"/>
      <c r="Q6"/>
      <c r="R6"/>
      <c r="S6"/>
      <c r="T6"/>
      <c r="U6"/>
      <c r="V6"/>
    </row>
    <row r="7" spans="1:22" ht="12.75">
      <c r="A7" s="26"/>
      <c r="B7" s="416" t="s">
        <v>1082</v>
      </c>
      <c r="C7" s="26"/>
      <c r="D7" s="414" t="s">
        <v>1083</v>
      </c>
      <c r="E7" s="415"/>
      <c r="F7" s="415"/>
      <c r="G7" s="415"/>
      <c r="H7" s="415"/>
      <c r="I7" s="415"/>
      <c r="J7" s="415"/>
      <c r="K7" s="415"/>
      <c r="L7" s="415"/>
      <c r="M7" s="415"/>
      <c r="N7"/>
      <c r="O7"/>
      <c r="P7"/>
      <c r="Q7"/>
      <c r="R7"/>
      <c r="S7"/>
      <c r="T7"/>
      <c r="U7"/>
      <c r="V7"/>
    </row>
    <row r="8" spans="1:22" ht="12.75">
      <c r="A8" s="416"/>
      <c r="B8" s="418" t="s">
        <v>1084</v>
      </c>
      <c r="C8" s="414"/>
      <c r="D8" s="419" t="s">
        <v>1085</v>
      </c>
      <c r="E8" s="415"/>
      <c r="F8" s="415"/>
      <c r="G8" s="415"/>
      <c r="H8" s="415"/>
      <c r="I8" s="415"/>
      <c r="J8" s="415"/>
      <c r="K8" s="415"/>
      <c r="L8" s="415"/>
      <c r="M8" s="415"/>
      <c r="N8"/>
      <c r="O8"/>
      <c r="P8"/>
      <c r="Q8"/>
      <c r="R8"/>
      <c r="S8"/>
      <c r="T8"/>
      <c r="U8"/>
      <c r="V8"/>
    </row>
    <row r="9" spans="1:22" ht="12.75">
      <c r="A9" s="416"/>
      <c r="B9" s="418" t="s">
        <v>1086</v>
      </c>
      <c r="C9" s="414"/>
      <c r="D9" s="419" t="s">
        <v>1087</v>
      </c>
      <c r="E9" s="415"/>
      <c r="F9" s="415"/>
      <c r="G9" s="415"/>
      <c r="H9" s="415"/>
      <c r="I9" s="415"/>
      <c r="J9" s="415"/>
      <c r="K9" s="415"/>
      <c r="L9" s="415"/>
      <c r="M9" s="415"/>
      <c r="N9"/>
      <c r="O9"/>
      <c r="P9"/>
      <c r="Q9"/>
      <c r="R9"/>
      <c r="S9"/>
      <c r="T9"/>
      <c r="U9"/>
      <c r="V9"/>
    </row>
    <row r="10" spans="1:22" ht="13.5" thickBot="1">
      <c r="A10" s="416"/>
      <c r="B10" s="417"/>
      <c r="C10" s="414"/>
      <c r="D10" s="334"/>
      <c r="E10" s="415"/>
      <c r="F10" s="415"/>
      <c r="G10" s="415"/>
      <c r="H10" s="415"/>
      <c r="I10" s="415"/>
      <c r="J10" s="415"/>
      <c r="K10" s="415"/>
      <c r="L10" s="415"/>
      <c r="M10" s="415"/>
      <c r="N10"/>
      <c r="O10"/>
      <c r="P10"/>
      <c r="Q10"/>
      <c r="R10"/>
      <c r="S10"/>
      <c r="T10"/>
      <c r="U10"/>
      <c r="V10"/>
    </row>
    <row r="11" spans="1:23" ht="24.75" customHeight="1" thickBot="1">
      <c r="A11" s="1"/>
      <c r="B11" s="375"/>
      <c r="C11" s="376" t="s">
        <v>1053</v>
      </c>
      <c r="D11" s="377"/>
      <c r="E11" s="378"/>
      <c r="F11" s="377"/>
      <c r="G11" s="377"/>
      <c r="H11" s="379"/>
      <c r="I11" s="379"/>
      <c r="J11" s="378" t="s">
        <v>1054</v>
      </c>
      <c r="K11" s="379"/>
      <c r="L11" s="379"/>
      <c r="M11" s="381"/>
      <c r="N11" s="381"/>
      <c r="O11" s="357"/>
      <c r="P11" s="357"/>
      <c r="Q11" s="372"/>
      <c r="R11" s="372"/>
      <c r="S11" s="372"/>
      <c r="T11" s="372"/>
      <c r="U11" s="372"/>
      <c r="V11" s="383"/>
      <c r="W11" s="358"/>
    </row>
    <row r="12" spans="1:12" ht="13.5" thickBot="1">
      <c r="A12" s="1"/>
      <c r="B12" s="3"/>
      <c r="C12" s="2"/>
      <c r="D12" s="1"/>
      <c r="E12" s="1"/>
      <c r="F12" s="3"/>
      <c r="G12" s="1"/>
      <c r="H12" s="162"/>
      <c r="I12" s="162"/>
      <c r="J12" s="162"/>
      <c r="K12" s="162"/>
      <c r="L12" s="162"/>
    </row>
    <row r="13" spans="1:22" ht="18.75" customHeight="1" thickBot="1">
      <c r="A13" s="1"/>
      <c r="B13" s="284"/>
      <c r="C13" s="285" t="s">
        <v>833</v>
      </c>
      <c r="D13" s="286"/>
      <c r="E13" s="286"/>
      <c r="F13" s="286"/>
      <c r="G13" s="286"/>
      <c r="H13" s="287"/>
      <c r="I13" s="287"/>
      <c r="J13" s="287"/>
      <c r="K13" s="287"/>
      <c r="L13" s="287"/>
      <c r="M13" s="288"/>
      <c r="N13" s="408"/>
      <c r="O13" s="272"/>
      <c r="P13" s="272"/>
      <c r="Q13" s="325" t="s">
        <v>1056</v>
      </c>
      <c r="R13" s="326"/>
      <c r="S13" s="326"/>
      <c r="T13" s="326"/>
      <c r="U13" s="326"/>
      <c r="V13" s="327"/>
    </row>
    <row r="14" spans="1:14" ht="18.75" thickBot="1">
      <c r="A14" s="1"/>
      <c r="B14" s="3"/>
      <c r="C14" s="2"/>
      <c r="D14" s="1"/>
      <c r="E14" s="1"/>
      <c r="F14" s="3"/>
      <c r="G14" s="1"/>
      <c r="H14" s="162"/>
      <c r="I14" s="162"/>
      <c r="J14" s="162"/>
      <c r="K14" s="162"/>
      <c r="L14" s="164"/>
      <c r="N14" s="409"/>
    </row>
    <row r="15" spans="1:22" ht="15" customHeight="1">
      <c r="A15" s="1"/>
      <c r="B15" s="463" t="s">
        <v>0</v>
      </c>
      <c r="C15" s="466" t="s">
        <v>1</v>
      </c>
      <c r="D15" s="469" t="s">
        <v>2</v>
      </c>
      <c r="E15" s="460" t="s">
        <v>1071</v>
      </c>
      <c r="F15" s="472" t="s">
        <v>3</v>
      </c>
      <c r="G15" s="451" t="s">
        <v>4</v>
      </c>
      <c r="H15" s="454" t="s">
        <v>5</v>
      </c>
      <c r="I15" s="454" t="s">
        <v>359</v>
      </c>
      <c r="J15" s="454" t="s">
        <v>360</v>
      </c>
      <c r="K15" s="448" t="s">
        <v>361</v>
      </c>
      <c r="L15" s="164"/>
      <c r="M15" s="445" t="s">
        <v>358</v>
      </c>
      <c r="N15" s="410"/>
      <c r="O15" s="306"/>
      <c r="P15" s="306"/>
      <c r="Q15" s="385"/>
      <c r="R15" s="386"/>
      <c r="S15" s="387"/>
      <c r="T15" s="386"/>
      <c r="U15" s="387"/>
      <c r="V15" s="457" t="s">
        <v>1059</v>
      </c>
    </row>
    <row r="16" spans="1:22" ht="15" customHeight="1">
      <c r="A16" s="1"/>
      <c r="B16" s="464"/>
      <c r="C16" s="467"/>
      <c r="D16" s="470"/>
      <c r="E16" s="461"/>
      <c r="F16" s="473"/>
      <c r="G16" s="452"/>
      <c r="H16" s="455"/>
      <c r="I16" s="455"/>
      <c r="J16" s="455"/>
      <c r="K16" s="449"/>
      <c r="L16" s="164"/>
      <c r="M16" s="446"/>
      <c r="N16" s="410"/>
      <c r="O16" s="306"/>
      <c r="P16" s="306"/>
      <c r="Q16" s="388"/>
      <c r="R16" s="389"/>
      <c r="S16" s="390"/>
      <c r="T16" s="389"/>
      <c r="U16" s="390"/>
      <c r="V16" s="458"/>
    </row>
    <row r="17" spans="1:23" ht="21" customHeight="1" thickBot="1">
      <c r="A17" s="1"/>
      <c r="B17" s="465"/>
      <c r="C17" s="468"/>
      <c r="D17" s="471"/>
      <c r="E17" s="462"/>
      <c r="F17" s="474"/>
      <c r="G17" s="453"/>
      <c r="H17" s="456"/>
      <c r="I17" s="456"/>
      <c r="J17" s="456"/>
      <c r="K17" s="450"/>
      <c r="L17" s="164"/>
      <c r="M17" s="447"/>
      <c r="N17" s="410"/>
      <c r="O17" s="306"/>
      <c r="P17" s="306"/>
      <c r="Q17" s="391" t="s">
        <v>828</v>
      </c>
      <c r="R17" s="392" t="s">
        <v>829</v>
      </c>
      <c r="S17" s="393" t="s">
        <v>830</v>
      </c>
      <c r="T17" s="392" t="s">
        <v>831</v>
      </c>
      <c r="U17" s="393" t="s">
        <v>832</v>
      </c>
      <c r="V17" s="459"/>
      <c r="W17" s="26"/>
    </row>
    <row r="18" spans="1:14" ht="15" customHeight="1" thickBot="1">
      <c r="A18" s="1"/>
      <c r="B18" s="5"/>
      <c r="C18" s="6"/>
      <c r="D18" s="5"/>
      <c r="E18" s="5"/>
      <c r="F18" s="5"/>
      <c r="G18" s="5"/>
      <c r="H18" s="165"/>
      <c r="I18" s="165"/>
      <c r="J18" s="165"/>
      <c r="K18" s="165"/>
      <c r="N18" s="409"/>
    </row>
    <row r="19" spans="1:23" ht="15" customHeight="1" thickBot="1">
      <c r="A19" s="1"/>
      <c r="B19" s="43" t="s">
        <v>6</v>
      </c>
      <c r="C19" s="108" t="s">
        <v>7</v>
      </c>
      <c r="D19" s="107"/>
      <c r="E19" s="107"/>
      <c r="F19" s="107"/>
      <c r="G19" s="107"/>
      <c r="H19" s="166"/>
      <c r="I19" s="166"/>
      <c r="J19" s="166"/>
      <c r="K19" s="166"/>
      <c r="L19" s="167"/>
      <c r="M19" s="168"/>
      <c r="N19" s="408"/>
      <c r="O19" s="272"/>
      <c r="P19" s="272"/>
      <c r="Q19" s="277"/>
      <c r="R19" s="278"/>
      <c r="S19" s="278"/>
      <c r="T19" s="278"/>
      <c r="U19" s="278"/>
      <c r="V19" s="168"/>
      <c r="W19" s="26"/>
    </row>
    <row r="20" spans="1:14" ht="15" customHeight="1">
      <c r="A20" s="7"/>
      <c r="B20" s="114"/>
      <c r="C20" s="6"/>
      <c r="D20" s="5"/>
      <c r="E20" s="5"/>
      <c r="F20" s="5"/>
      <c r="G20" s="5"/>
      <c r="H20" s="165"/>
      <c r="I20" s="165"/>
      <c r="J20" s="165"/>
      <c r="K20" s="165"/>
      <c r="L20" s="164"/>
      <c r="N20" s="409"/>
    </row>
    <row r="21" spans="1:23" ht="15" customHeight="1">
      <c r="A21" s="1"/>
      <c r="B21" s="115" t="s">
        <v>265</v>
      </c>
      <c r="C21" s="117" t="s">
        <v>9</v>
      </c>
      <c r="D21" s="120"/>
      <c r="E21" s="118"/>
      <c r="F21" s="119"/>
      <c r="G21" s="119"/>
      <c r="H21" s="169"/>
      <c r="I21" s="169"/>
      <c r="J21" s="169"/>
      <c r="K21" s="170">
        <f>SUM(J22:J26)</f>
        <v>0</v>
      </c>
      <c r="L21" s="164"/>
      <c r="M21" s="171">
        <f>SUM(M22:M26)</f>
        <v>0</v>
      </c>
      <c r="N21" s="411"/>
      <c r="O21" s="274"/>
      <c r="P21" s="274"/>
      <c r="Q21" s="279"/>
      <c r="R21" s="280"/>
      <c r="S21" s="280"/>
      <c r="T21" s="280"/>
      <c r="U21" s="280"/>
      <c r="V21" s="281"/>
      <c r="W21" s="26"/>
    </row>
    <row r="22" spans="1:23" ht="15" customHeight="1">
      <c r="A22" s="1"/>
      <c r="B22" s="122" t="s">
        <v>265</v>
      </c>
      <c r="C22" s="15"/>
      <c r="D22" s="88" t="s">
        <v>10</v>
      </c>
      <c r="E22" s="71"/>
      <c r="F22" s="87"/>
      <c r="G22" s="33" t="s">
        <v>11</v>
      </c>
      <c r="H22" s="172"/>
      <c r="I22" s="172"/>
      <c r="J22" s="172">
        <f>SUM(H22*I22)</f>
        <v>0</v>
      </c>
      <c r="K22" s="173"/>
      <c r="L22" s="164"/>
      <c r="M22" s="174"/>
      <c r="N22" s="408"/>
      <c r="O22" s="272"/>
      <c r="P22" s="272"/>
      <c r="Q22" s="313"/>
      <c r="R22" s="174"/>
      <c r="S22" s="174"/>
      <c r="T22" s="174"/>
      <c r="U22" s="174"/>
      <c r="V22" s="174"/>
      <c r="W22" s="26"/>
    </row>
    <row r="23" spans="1:23" ht="15" customHeight="1">
      <c r="A23" s="1"/>
      <c r="B23" s="122" t="s">
        <v>164</v>
      </c>
      <c r="C23" s="15"/>
      <c r="D23" s="52" t="s">
        <v>430</v>
      </c>
      <c r="E23" s="72"/>
      <c r="F23" s="84"/>
      <c r="G23" s="41" t="s">
        <v>11</v>
      </c>
      <c r="H23" s="175"/>
      <c r="I23" s="175"/>
      <c r="J23" s="175">
        <f>SUM(H23*I23)</f>
        <v>0</v>
      </c>
      <c r="K23" s="176"/>
      <c r="L23" s="164"/>
      <c r="M23" s="174"/>
      <c r="N23" s="408"/>
      <c r="O23" s="272"/>
      <c r="P23" s="272"/>
      <c r="Q23" s="174"/>
      <c r="R23" s="174"/>
      <c r="S23" s="174"/>
      <c r="T23" s="174"/>
      <c r="U23" s="174"/>
      <c r="V23" s="174"/>
      <c r="W23" s="26"/>
    </row>
    <row r="24" spans="1:23" ht="15" customHeight="1">
      <c r="A24" s="1"/>
      <c r="B24" s="122" t="s">
        <v>165</v>
      </c>
      <c r="C24" s="15"/>
      <c r="D24" s="47" t="s">
        <v>12</v>
      </c>
      <c r="E24" s="48"/>
      <c r="F24" s="84"/>
      <c r="G24" s="31">
        <v>1</v>
      </c>
      <c r="H24" s="175"/>
      <c r="I24" s="175"/>
      <c r="J24" s="175">
        <f>SUM(H24*I24)</f>
        <v>0</v>
      </c>
      <c r="K24" s="176"/>
      <c r="L24" s="164"/>
      <c r="M24" s="174"/>
      <c r="N24" s="408"/>
      <c r="O24" s="272"/>
      <c r="P24" s="272"/>
      <c r="Q24" s="174"/>
      <c r="R24" s="174"/>
      <c r="S24" s="174"/>
      <c r="T24" s="174"/>
      <c r="U24" s="174"/>
      <c r="V24" s="174"/>
      <c r="W24" s="26"/>
    </row>
    <row r="25" spans="1:23" ht="15" customHeight="1">
      <c r="A25" s="1"/>
      <c r="B25" s="122" t="s">
        <v>779</v>
      </c>
      <c r="C25" s="15"/>
      <c r="D25" s="47" t="s">
        <v>13</v>
      </c>
      <c r="E25" s="48"/>
      <c r="F25" s="84"/>
      <c r="G25" s="31" t="s">
        <v>11</v>
      </c>
      <c r="H25" s="175"/>
      <c r="I25" s="175"/>
      <c r="J25" s="175">
        <f>SUM(H25*I25)</f>
        <v>0</v>
      </c>
      <c r="K25" s="176"/>
      <c r="L25" s="164"/>
      <c r="M25" s="174"/>
      <c r="N25" s="408"/>
      <c r="O25" s="272"/>
      <c r="P25" s="272"/>
      <c r="Q25" s="174"/>
      <c r="R25" s="174"/>
      <c r="S25" s="174"/>
      <c r="T25" s="174"/>
      <c r="U25" s="174"/>
      <c r="V25" s="174"/>
      <c r="W25" s="26"/>
    </row>
    <row r="26" spans="1:23" ht="15" customHeight="1">
      <c r="A26" s="1"/>
      <c r="B26" s="122" t="s">
        <v>780</v>
      </c>
      <c r="C26" s="15"/>
      <c r="D26" s="47" t="s">
        <v>14</v>
      </c>
      <c r="E26" s="48"/>
      <c r="F26" s="84"/>
      <c r="G26" s="31" t="s">
        <v>11</v>
      </c>
      <c r="H26" s="175"/>
      <c r="I26" s="175"/>
      <c r="J26" s="175">
        <f>SUM(H26*I26)</f>
        <v>0</v>
      </c>
      <c r="K26" s="176"/>
      <c r="L26" s="164"/>
      <c r="M26" s="174"/>
      <c r="N26" s="408"/>
      <c r="O26" s="272"/>
      <c r="P26" s="272"/>
      <c r="Q26" s="174"/>
      <c r="R26" s="174"/>
      <c r="S26" s="174"/>
      <c r="T26" s="174"/>
      <c r="U26" s="174"/>
      <c r="V26" s="174"/>
      <c r="W26" s="26"/>
    </row>
    <row r="27" spans="1:22" ht="15" customHeight="1">
      <c r="A27" s="1"/>
      <c r="B27" s="115" t="s">
        <v>266</v>
      </c>
      <c r="C27" s="117" t="s">
        <v>274</v>
      </c>
      <c r="D27" s="118"/>
      <c r="E27" s="118"/>
      <c r="F27" s="119"/>
      <c r="G27" s="119"/>
      <c r="H27" s="169"/>
      <c r="I27" s="169"/>
      <c r="J27" s="169"/>
      <c r="K27" s="170">
        <f>SUM(J28:J38)</f>
        <v>0</v>
      </c>
      <c r="L27" s="164"/>
      <c r="M27" s="171">
        <f>SUM(M28:M38)</f>
        <v>0</v>
      </c>
      <c r="N27" s="411"/>
      <c r="O27" s="274"/>
      <c r="P27" s="274"/>
      <c r="Q27" s="282"/>
      <c r="R27" s="269"/>
      <c r="S27" s="269"/>
      <c r="T27" s="269"/>
      <c r="U27" s="269"/>
      <c r="V27" s="283"/>
    </row>
    <row r="28" spans="1:22" ht="15" customHeight="1">
      <c r="A28" s="1"/>
      <c r="B28" s="122" t="s">
        <v>267</v>
      </c>
      <c r="C28" s="15"/>
      <c r="D28" s="88" t="s">
        <v>275</v>
      </c>
      <c r="E28" s="71"/>
      <c r="F28" s="87"/>
      <c r="G28" s="33" t="s">
        <v>18</v>
      </c>
      <c r="H28" s="172"/>
      <c r="I28" s="172"/>
      <c r="J28" s="172">
        <f>SUM(H28*I28)</f>
        <v>0</v>
      </c>
      <c r="K28" s="173"/>
      <c r="L28" s="164"/>
      <c r="M28" s="174"/>
      <c r="N28" s="408"/>
      <c r="O28" s="272"/>
      <c r="P28" s="272"/>
      <c r="Q28" s="174"/>
      <c r="R28" s="174"/>
      <c r="S28" s="174"/>
      <c r="T28" s="174"/>
      <c r="U28" s="174"/>
      <c r="V28" s="174"/>
    </row>
    <row r="29" spans="1:22" ht="15" customHeight="1">
      <c r="A29" s="30"/>
      <c r="B29" s="122" t="s">
        <v>782</v>
      </c>
      <c r="C29" s="15"/>
      <c r="D29" s="47" t="s">
        <v>276</v>
      </c>
      <c r="E29" s="48"/>
      <c r="F29" s="84"/>
      <c r="G29" s="31" t="s">
        <v>18</v>
      </c>
      <c r="H29" s="175"/>
      <c r="I29" s="175"/>
      <c r="J29" s="175">
        <f aca="true" t="shared" si="0" ref="J29:J38">SUM(H29*I29)</f>
        <v>0</v>
      </c>
      <c r="K29" s="176"/>
      <c r="L29" s="164"/>
      <c r="M29" s="174"/>
      <c r="N29" s="408"/>
      <c r="O29" s="272"/>
      <c r="P29" s="272"/>
      <c r="Q29" s="174"/>
      <c r="R29" s="174"/>
      <c r="S29" s="174"/>
      <c r="T29" s="174"/>
      <c r="U29" s="174"/>
      <c r="V29" s="174"/>
    </row>
    <row r="30" spans="1:22" ht="15" customHeight="1">
      <c r="A30" s="30"/>
      <c r="B30" s="122" t="s">
        <v>783</v>
      </c>
      <c r="C30" s="15"/>
      <c r="D30" s="47" t="s">
        <v>273</v>
      </c>
      <c r="E30" s="48"/>
      <c r="F30" s="84"/>
      <c r="G30" s="31" t="s">
        <v>18</v>
      </c>
      <c r="H30" s="175"/>
      <c r="I30" s="175"/>
      <c r="J30" s="175">
        <f t="shared" si="0"/>
        <v>0</v>
      </c>
      <c r="K30" s="176"/>
      <c r="L30" s="164"/>
      <c r="M30" s="174"/>
      <c r="N30" s="408"/>
      <c r="O30" s="272"/>
      <c r="P30" s="272"/>
      <c r="Q30" s="174"/>
      <c r="R30" s="174"/>
      <c r="S30" s="174"/>
      <c r="T30" s="174"/>
      <c r="U30" s="174"/>
      <c r="V30" s="174"/>
    </row>
    <row r="31" spans="1:22" ht="15" customHeight="1">
      <c r="A31" s="30"/>
      <c r="B31" s="122" t="s">
        <v>784</v>
      </c>
      <c r="C31" s="15"/>
      <c r="D31" s="47" t="s">
        <v>277</v>
      </c>
      <c r="E31" s="48"/>
      <c r="F31" s="84"/>
      <c r="G31" s="31" t="s">
        <v>18</v>
      </c>
      <c r="H31" s="175"/>
      <c r="I31" s="175"/>
      <c r="J31" s="175">
        <f t="shared" si="0"/>
        <v>0</v>
      </c>
      <c r="K31" s="176"/>
      <c r="L31" s="164"/>
      <c r="M31" s="174"/>
      <c r="N31" s="408"/>
      <c r="O31" s="272"/>
      <c r="P31" s="272"/>
      <c r="Q31" s="174"/>
      <c r="R31" s="174"/>
      <c r="S31" s="174"/>
      <c r="T31" s="174"/>
      <c r="U31" s="174"/>
      <c r="V31" s="174"/>
    </row>
    <row r="32" spans="1:22" ht="15" customHeight="1">
      <c r="A32" s="30"/>
      <c r="B32" s="122" t="s">
        <v>785</v>
      </c>
      <c r="C32" s="15"/>
      <c r="D32" s="47" t="s">
        <v>278</v>
      </c>
      <c r="E32" s="48"/>
      <c r="F32" s="84"/>
      <c r="G32" s="31" t="s">
        <v>58</v>
      </c>
      <c r="H32" s="175"/>
      <c r="I32" s="175"/>
      <c r="J32" s="175">
        <f t="shared" si="0"/>
        <v>0</v>
      </c>
      <c r="K32" s="176"/>
      <c r="L32" s="164"/>
      <c r="M32" s="174"/>
      <c r="N32" s="408"/>
      <c r="O32" s="272"/>
      <c r="P32" s="272"/>
      <c r="Q32" s="174"/>
      <c r="R32" s="174"/>
      <c r="S32" s="174"/>
      <c r="T32" s="174"/>
      <c r="U32" s="174"/>
      <c r="V32" s="174"/>
    </row>
    <row r="33" spans="1:22" ht="15" customHeight="1">
      <c r="A33" s="30"/>
      <c r="B33" s="122" t="s">
        <v>786</v>
      </c>
      <c r="C33" s="15"/>
      <c r="D33" s="47" t="s">
        <v>282</v>
      </c>
      <c r="E33" s="48"/>
      <c r="F33" s="84"/>
      <c r="G33" s="31" t="s">
        <v>58</v>
      </c>
      <c r="H33" s="175"/>
      <c r="I33" s="175"/>
      <c r="J33" s="175">
        <f t="shared" si="0"/>
        <v>0</v>
      </c>
      <c r="K33" s="176"/>
      <c r="L33" s="164"/>
      <c r="M33" s="174"/>
      <c r="N33" s="408"/>
      <c r="O33" s="272"/>
      <c r="P33" s="272"/>
      <c r="Q33" s="174"/>
      <c r="R33" s="174"/>
      <c r="S33" s="174"/>
      <c r="T33" s="174"/>
      <c r="U33" s="174"/>
      <c r="V33" s="174"/>
    </row>
    <row r="34" spans="1:22" ht="15" customHeight="1">
      <c r="A34" s="30"/>
      <c r="B34" s="122" t="s">
        <v>787</v>
      </c>
      <c r="C34" s="15"/>
      <c r="D34" s="52" t="s">
        <v>431</v>
      </c>
      <c r="E34" s="72"/>
      <c r="F34" s="84"/>
      <c r="G34" s="31" t="s">
        <v>58</v>
      </c>
      <c r="H34" s="175"/>
      <c r="I34" s="175"/>
      <c r="J34" s="175">
        <f t="shared" si="0"/>
        <v>0</v>
      </c>
      <c r="K34" s="176"/>
      <c r="L34" s="164"/>
      <c r="M34" s="174"/>
      <c r="N34" s="408"/>
      <c r="O34" s="272"/>
      <c r="P34" s="272"/>
      <c r="Q34" s="174"/>
      <c r="R34" s="174"/>
      <c r="S34" s="174"/>
      <c r="T34" s="174"/>
      <c r="U34" s="174"/>
      <c r="V34" s="174"/>
    </row>
    <row r="35" spans="1:22" ht="15" customHeight="1">
      <c r="A35" s="30"/>
      <c r="B35" s="122" t="s">
        <v>788</v>
      </c>
      <c r="C35" s="15"/>
      <c r="D35" s="47" t="s">
        <v>346</v>
      </c>
      <c r="E35" s="48"/>
      <c r="F35" s="84"/>
      <c r="G35" s="31" t="s">
        <v>58</v>
      </c>
      <c r="H35" s="175"/>
      <c r="I35" s="175"/>
      <c r="J35" s="175">
        <f t="shared" si="0"/>
        <v>0</v>
      </c>
      <c r="K35" s="176"/>
      <c r="L35" s="164"/>
      <c r="M35" s="174"/>
      <c r="N35" s="408"/>
      <c r="O35" s="272"/>
      <c r="P35" s="272"/>
      <c r="Q35" s="174"/>
      <c r="R35" s="174"/>
      <c r="S35" s="174"/>
      <c r="T35" s="174"/>
      <c r="U35" s="174"/>
      <c r="V35" s="174"/>
    </row>
    <row r="36" spans="1:22" ht="15" customHeight="1">
      <c r="A36" s="30"/>
      <c r="B36" s="122" t="s">
        <v>789</v>
      </c>
      <c r="C36" s="15"/>
      <c r="D36" s="47" t="s">
        <v>1088</v>
      </c>
      <c r="E36" s="48"/>
      <c r="F36" s="84"/>
      <c r="G36" s="31" t="s">
        <v>11</v>
      </c>
      <c r="H36" s="175"/>
      <c r="I36" s="175"/>
      <c r="J36" s="175">
        <f>SUM(H36*I36)</f>
        <v>0</v>
      </c>
      <c r="K36" s="176"/>
      <c r="L36" s="164"/>
      <c r="M36" s="174"/>
      <c r="N36" s="408"/>
      <c r="O36" s="272"/>
      <c r="P36" s="272"/>
      <c r="Q36" s="174"/>
      <c r="R36" s="174"/>
      <c r="S36" s="174"/>
      <c r="T36" s="174"/>
      <c r="U36" s="174"/>
      <c r="V36" s="174"/>
    </row>
    <row r="37" spans="1:22" ht="15" customHeight="1">
      <c r="A37" s="30"/>
      <c r="B37" s="122" t="s">
        <v>790</v>
      </c>
      <c r="C37" s="15"/>
      <c r="D37" s="52" t="s">
        <v>791</v>
      </c>
      <c r="E37" s="48"/>
      <c r="F37" s="84"/>
      <c r="G37" s="31" t="s">
        <v>58</v>
      </c>
      <c r="H37" s="175"/>
      <c r="I37" s="175"/>
      <c r="J37" s="175">
        <f t="shared" si="0"/>
        <v>0</v>
      </c>
      <c r="K37" s="176"/>
      <c r="L37" s="164"/>
      <c r="M37" s="174"/>
      <c r="N37" s="408"/>
      <c r="O37" s="272"/>
      <c r="P37" s="272"/>
      <c r="Q37" s="174"/>
      <c r="R37" s="174"/>
      <c r="S37" s="174"/>
      <c r="T37" s="174"/>
      <c r="U37" s="174"/>
      <c r="V37" s="174"/>
    </row>
    <row r="38" spans="1:22" ht="15" customHeight="1">
      <c r="A38" s="30"/>
      <c r="B38" s="122" t="s">
        <v>1089</v>
      </c>
      <c r="C38" s="15"/>
      <c r="D38" s="95" t="s">
        <v>1090</v>
      </c>
      <c r="E38" s="86"/>
      <c r="F38" s="89"/>
      <c r="G38" s="37" t="s">
        <v>58</v>
      </c>
      <c r="H38" s="173"/>
      <c r="I38" s="173"/>
      <c r="J38" s="173">
        <f t="shared" si="0"/>
        <v>0</v>
      </c>
      <c r="K38" s="176"/>
      <c r="L38" s="164"/>
      <c r="M38" s="174"/>
      <c r="N38" s="408"/>
      <c r="O38" s="272"/>
      <c r="P38" s="272"/>
      <c r="Q38" s="174"/>
      <c r="R38" s="174"/>
      <c r="S38" s="174"/>
      <c r="T38" s="174"/>
      <c r="U38" s="174"/>
      <c r="V38" s="174"/>
    </row>
    <row r="39" spans="1:22" ht="15" customHeight="1">
      <c r="A39" s="1"/>
      <c r="B39" s="115" t="s">
        <v>793</v>
      </c>
      <c r="C39" s="121" t="s">
        <v>16</v>
      </c>
      <c r="D39" s="118"/>
      <c r="E39" s="118"/>
      <c r="F39" s="119"/>
      <c r="G39" s="119"/>
      <c r="H39" s="169"/>
      <c r="I39" s="169"/>
      <c r="J39" s="169"/>
      <c r="K39" s="170">
        <f>SUM(J40:J44)</f>
        <v>0</v>
      </c>
      <c r="L39" s="164"/>
      <c r="M39" s="171">
        <f>SUM(M40:M44)</f>
        <v>0</v>
      </c>
      <c r="N39" s="411"/>
      <c r="O39" s="274"/>
      <c r="P39" s="274"/>
      <c r="Q39" s="282"/>
      <c r="R39" s="269"/>
      <c r="S39" s="269"/>
      <c r="T39" s="269"/>
      <c r="U39" s="269"/>
      <c r="V39" s="283"/>
    </row>
    <row r="40" spans="1:22" ht="15" customHeight="1">
      <c r="A40" s="1"/>
      <c r="B40" s="122" t="s">
        <v>794</v>
      </c>
      <c r="C40" s="15"/>
      <c r="D40" s="88" t="s">
        <v>17</v>
      </c>
      <c r="E40" s="71"/>
      <c r="F40" s="87"/>
      <c r="G40" s="33" t="s">
        <v>18</v>
      </c>
      <c r="H40" s="172"/>
      <c r="I40" s="172"/>
      <c r="J40" s="172">
        <f>SUM(H40*I40)</f>
        <v>0</v>
      </c>
      <c r="K40" s="173"/>
      <c r="L40" s="164"/>
      <c r="M40" s="174"/>
      <c r="N40" s="408"/>
      <c r="O40" s="272"/>
      <c r="P40" s="272"/>
      <c r="Q40" s="174"/>
      <c r="R40" s="174"/>
      <c r="S40" s="174"/>
      <c r="T40" s="174"/>
      <c r="U40" s="174"/>
      <c r="V40" s="174"/>
    </row>
    <row r="41" spans="1:22" ht="15" customHeight="1">
      <c r="A41" s="1"/>
      <c r="B41" s="122" t="s">
        <v>795</v>
      </c>
      <c r="C41" s="15"/>
      <c r="D41" s="47" t="s">
        <v>19</v>
      </c>
      <c r="E41" s="48"/>
      <c r="F41" s="84"/>
      <c r="G41" s="31" t="s">
        <v>18</v>
      </c>
      <c r="H41" s="175"/>
      <c r="I41" s="175"/>
      <c r="J41" s="175">
        <f>SUM(H41*I41)</f>
        <v>0</v>
      </c>
      <c r="K41" s="176"/>
      <c r="L41" s="164"/>
      <c r="M41" s="174"/>
      <c r="N41" s="408"/>
      <c r="O41" s="272"/>
      <c r="P41" s="272"/>
      <c r="Q41" s="174"/>
      <c r="R41" s="174"/>
      <c r="S41" s="174"/>
      <c r="T41" s="174"/>
      <c r="U41" s="174"/>
      <c r="V41" s="174"/>
    </row>
    <row r="42" spans="1:22" ht="15" customHeight="1">
      <c r="A42" s="1"/>
      <c r="B42" s="122" t="s">
        <v>796</v>
      </c>
      <c r="C42" s="15"/>
      <c r="D42" s="47" t="s">
        <v>20</v>
      </c>
      <c r="E42" s="48"/>
      <c r="F42" s="84"/>
      <c r="G42" s="31" t="s">
        <v>18</v>
      </c>
      <c r="H42" s="175"/>
      <c r="I42" s="175"/>
      <c r="J42" s="175">
        <f>SUM(H42*I42)</f>
        <v>0</v>
      </c>
      <c r="K42" s="176"/>
      <c r="L42" s="164"/>
      <c r="M42" s="174"/>
      <c r="N42" s="408"/>
      <c r="O42" s="272"/>
      <c r="P42" s="272"/>
      <c r="Q42" s="174"/>
      <c r="R42" s="174"/>
      <c r="S42" s="174"/>
      <c r="T42" s="174"/>
      <c r="U42" s="174"/>
      <c r="V42" s="174"/>
    </row>
    <row r="43" spans="1:22" ht="15" customHeight="1">
      <c r="A43" s="1"/>
      <c r="B43" s="122" t="s">
        <v>797</v>
      </c>
      <c r="C43" s="15"/>
      <c r="D43" s="47" t="s">
        <v>1091</v>
      </c>
      <c r="E43" s="48"/>
      <c r="F43" s="84"/>
      <c r="G43" s="31" t="s">
        <v>18</v>
      </c>
      <c r="H43" s="175"/>
      <c r="I43" s="175"/>
      <c r="J43" s="175">
        <f>SUM(H43*I43)</f>
        <v>0</v>
      </c>
      <c r="K43" s="176"/>
      <c r="L43" s="164"/>
      <c r="M43" s="174"/>
      <c r="N43" s="408"/>
      <c r="O43" s="272"/>
      <c r="P43" s="272"/>
      <c r="Q43" s="174"/>
      <c r="R43" s="174"/>
      <c r="S43" s="174"/>
      <c r="T43" s="174"/>
      <c r="U43" s="174"/>
      <c r="V43" s="174"/>
    </row>
    <row r="44" spans="1:22" ht="15" customHeight="1">
      <c r="A44" s="1"/>
      <c r="B44" s="122" t="s">
        <v>1016</v>
      </c>
      <c r="C44" s="15"/>
      <c r="D44" s="85" t="s">
        <v>21</v>
      </c>
      <c r="E44" s="86"/>
      <c r="F44" s="89"/>
      <c r="G44" s="37" t="s">
        <v>18</v>
      </c>
      <c r="H44" s="173"/>
      <c r="I44" s="173"/>
      <c r="J44" s="173">
        <f>SUM(H44*I44)</f>
        <v>0</v>
      </c>
      <c r="K44" s="172"/>
      <c r="L44" s="164"/>
      <c r="M44" s="174"/>
      <c r="N44" s="408"/>
      <c r="O44" s="272"/>
      <c r="P44" s="272"/>
      <c r="Q44" s="174"/>
      <c r="R44" s="174"/>
      <c r="S44" s="174"/>
      <c r="T44" s="174"/>
      <c r="U44" s="174"/>
      <c r="V44" s="174"/>
    </row>
    <row r="45" spans="1:22" ht="15" customHeight="1">
      <c r="A45" s="1"/>
      <c r="B45" s="115" t="s">
        <v>798</v>
      </c>
      <c r="C45" s="117" t="s">
        <v>404</v>
      </c>
      <c r="D45" s="118"/>
      <c r="E45" s="118"/>
      <c r="F45" s="119"/>
      <c r="G45" s="119"/>
      <c r="H45" s="169"/>
      <c r="I45" s="169"/>
      <c r="J45" s="169"/>
      <c r="K45" s="170">
        <f>SUM(J46:J46)</f>
        <v>0</v>
      </c>
      <c r="L45" s="164"/>
      <c r="M45" s="171">
        <f>SUM(M46:M46)</f>
        <v>0</v>
      </c>
      <c r="N45" s="411"/>
      <c r="O45" s="274"/>
      <c r="P45" s="274"/>
      <c r="Q45" s="282"/>
      <c r="R45" s="269"/>
      <c r="S45" s="269"/>
      <c r="T45" s="269"/>
      <c r="U45" s="269"/>
      <c r="V45" s="283"/>
    </row>
    <row r="46" spans="1:22" ht="15" customHeight="1">
      <c r="A46" s="1"/>
      <c r="B46" s="122" t="s">
        <v>799</v>
      </c>
      <c r="C46" s="15"/>
      <c r="D46" s="88" t="s">
        <v>271</v>
      </c>
      <c r="E46" s="71"/>
      <c r="F46" s="87"/>
      <c r="G46" s="33" t="s">
        <v>18</v>
      </c>
      <c r="H46" s="172"/>
      <c r="I46" s="172"/>
      <c r="J46" s="172">
        <f>SUM(H46*I46)</f>
        <v>0</v>
      </c>
      <c r="K46" s="173"/>
      <c r="L46" s="164"/>
      <c r="M46" s="174"/>
      <c r="N46" s="408"/>
      <c r="O46" s="272"/>
      <c r="P46" s="272"/>
      <c r="Q46" s="174"/>
      <c r="R46" s="174"/>
      <c r="S46" s="174"/>
      <c r="T46" s="174"/>
      <c r="U46" s="174"/>
      <c r="V46" s="174"/>
    </row>
    <row r="47" spans="1:22" ht="15" customHeight="1">
      <c r="A47" s="1"/>
      <c r="B47" s="115" t="s">
        <v>802</v>
      </c>
      <c r="C47" s="117" t="s">
        <v>23</v>
      </c>
      <c r="D47" s="118"/>
      <c r="E47" s="118"/>
      <c r="F47" s="119"/>
      <c r="G47" s="119"/>
      <c r="H47" s="169"/>
      <c r="I47" s="169"/>
      <c r="J47" s="169"/>
      <c r="K47" s="170">
        <f>SUM(J48:J49)</f>
        <v>0</v>
      </c>
      <c r="L47" s="164"/>
      <c r="M47" s="171">
        <f>SUM(M48:M49)</f>
        <v>0</v>
      </c>
      <c r="N47" s="411"/>
      <c r="O47" s="274"/>
      <c r="P47" s="274"/>
      <c r="Q47" s="282"/>
      <c r="R47" s="269"/>
      <c r="S47" s="269"/>
      <c r="T47" s="269"/>
      <c r="U47" s="269"/>
      <c r="V47" s="283"/>
    </row>
    <row r="48" spans="1:22" ht="15" customHeight="1">
      <c r="A48" s="1"/>
      <c r="B48" s="122" t="s">
        <v>803</v>
      </c>
      <c r="C48" s="15"/>
      <c r="D48" s="88" t="s">
        <v>24</v>
      </c>
      <c r="E48" s="71"/>
      <c r="F48" s="87"/>
      <c r="G48" s="33" t="s">
        <v>18</v>
      </c>
      <c r="H48" s="172"/>
      <c r="I48" s="172"/>
      <c r="J48" s="172">
        <f>SUM(H48*I48)</f>
        <v>0</v>
      </c>
      <c r="K48" s="173"/>
      <c r="L48" s="164"/>
      <c r="M48" s="174"/>
      <c r="N48" s="408"/>
      <c r="O48" s="272"/>
      <c r="P48" s="272"/>
      <c r="Q48" s="174"/>
      <c r="R48" s="174"/>
      <c r="S48" s="174"/>
      <c r="T48" s="174"/>
      <c r="U48" s="174"/>
      <c r="V48" s="174"/>
    </row>
    <row r="49" spans="1:22" ht="15" customHeight="1">
      <c r="A49" s="1"/>
      <c r="B49" s="122" t="s">
        <v>804</v>
      </c>
      <c r="C49" s="15"/>
      <c r="D49" s="85" t="s">
        <v>25</v>
      </c>
      <c r="E49" s="86"/>
      <c r="F49" s="89"/>
      <c r="G49" s="37" t="s">
        <v>18</v>
      </c>
      <c r="H49" s="173"/>
      <c r="I49" s="173"/>
      <c r="J49" s="173">
        <f>SUM(H49*I49)</f>
        <v>0</v>
      </c>
      <c r="K49" s="172"/>
      <c r="L49" s="164"/>
      <c r="M49" s="174"/>
      <c r="N49" s="408"/>
      <c r="O49" s="272"/>
      <c r="P49" s="272"/>
      <c r="Q49" s="174"/>
      <c r="R49" s="174"/>
      <c r="S49" s="174"/>
      <c r="T49" s="174"/>
      <c r="U49" s="174"/>
      <c r="V49" s="174"/>
    </row>
    <row r="50" spans="1:22" ht="15" customHeight="1">
      <c r="A50" s="1"/>
      <c r="B50" s="115" t="s">
        <v>805</v>
      </c>
      <c r="C50" s="121" t="s">
        <v>30</v>
      </c>
      <c r="D50" s="118"/>
      <c r="E50" s="118"/>
      <c r="F50" s="119"/>
      <c r="G50" s="119"/>
      <c r="H50" s="169"/>
      <c r="I50" s="169"/>
      <c r="J50" s="169"/>
      <c r="K50" s="170">
        <f>SUM(J51:J56)</f>
        <v>0</v>
      </c>
      <c r="L50" s="164"/>
      <c r="M50" s="171">
        <f>SUM(M51:M56)</f>
        <v>0</v>
      </c>
      <c r="N50" s="411"/>
      <c r="O50" s="274"/>
      <c r="P50" s="274"/>
      <c r="Q50" s="282"/>
      <c r="R50" s="269"/>
      <c r="S50" s="269"/>
      <c r="T50" s="269"/>
      <c r="U50" s="269"/>
      <c r="V50" s="283"/>
    </row>
    <row r="51" spans="1:22" ht="15" customHeight="1">
      <c r="A51" s="1"/>
      <c r="B51" s="122" t="s">
        <v>806</v>
      </c>
      <c r="C51" s="15"/>
      <c r="D51" s="88" t="s">
        <v>31</v>
      </c>
      <c r="E51" s="71"/>
      <c r="F51" s="87"/>
      <c r="G51" s="33" t="s">
        <v>18</v>
      </c>
      <c r="H51" s="172"/>
      <c r="I51" s="172"/>
      <c r="J51" s="172">
        <f aca="true" t="shared" si="1" ref="J51:J56">SUM(H51*I51)</f>
        <v>0</v>
      </c>
      <c r="K51" s="173"/>
      <c r="L51" s="164"/>
      <c r="M51" s="174"/>
      <c r="N51" s="408"/>
      <c r="O51" s="272"/>
      <c r="P51" s="272"/>
      <c r="Q51" s="174"/>
      <c r="R51" s="174"/>
      <c r="S51" s="174"/>
      <c r="T51" s="174"/>
      <c r="U51" s="174"/>
      <c r="V51" s="174"/>
    </row>
    <row r="52" spans="1:22" ht="15" customHeight="1">
      <c r="A52" s="1"/>
      <c r="B52" s="122" t="s">
        <v>807</v>
      </c>
      <c r="C52" s="15"/>
      <c r="D52" s="47" t="s">
        <v>32</v>
      </c>
      <c r="E52" s="48"/>
      <c r="F52" s="84"/>
      <c r="G52" s="31" t="s">
        <v>18</v>
      </c>
      <c r="H52" s="175"/>
      <c r="I52" s="175"/>
      <c r="J52" s="175">
        <f t="shared" si="1"/>
        <v>0</v>
      </c>
      <c r="K52" s="176"/>
      <c r="L52" s="164"/>
      <c r="M52" s="174"/>
      <c r="N52" s="408"/>
      <c r="O52" s="272"/>
      <c r="P52" s="272"/>
      <c r="Q52" s="174"/>
      <c r="R52" s="174"/>
      <c r="S52" s="174"/>
      <c r="T52" s="174"/>
      <c r="U52" s="174"/>
      <c r="V52" s="174"/>
    </row>
    <row r="53" spans="1:22" ht="15" customHeight="1">
      <c r="A53" s="1"/>
      <c r="B53" s="122" t="s">
        <v>1027</v>
      </c>
      <c r="C53" s="15"/>
      <c r="D53" s="47" t="s">
        <v>33</v>
      </c>
      <c r="E53" s="48"/>
      <c r="F53" s="84"/>
      <c r="G53" s="31" t="s">
        <v>18</v>
      </c>
      <c r="H53" s="175"/>
      <c r="I53" s="175"/>
      <c r="J53" s="175">
        <f t="shared" si="1"/>
        <v>0</v>
      </c>
      <c r="K53" s="176"/>
      <c r="L53" s="164"/>
      <c r="M53" s="174"/>
      <c r="N53" s="408"/>
      <c r="O53" s="272"/>
      <c r="P53" s="272"/>
      <c r="Q53" s="174"/>
      <c r="R53" s="174"/>
      <c r="S53" s="174"/>
      <c r="T53" s="174"/>
      <c r="U53" s="174"/>
      <c r="V53" s="174"/>
    </row>
    <row r="54" spans="1:22" ht="15" customHeight="1">
      <c r="A54" s="1"/>
      <c r="B54" s="122" t="s">
        <v>1028</v>
      </c>
      <c r="C54" s="15"/>
      <c r="D54" s="47" t="s">
        <v>34</v>
      </c>
      <c r="E54" s="48"/>
      <c r="F54" s="84"/>
      <c r="G54" s="31" t="s">
        <v>18</v>
      </c>
      <c r="H54" s="175"/>
      <c r="I54" s="175"/>
      <c r="J54" s="175">
        <f t="shared" si="1"/>
        <v>0</v>
      </c>
      <c r="K54" s="176"/>
      <c r="L54" s="164"/>
      <c r="M54" s="174"/>
      <c r="N54" s="408"/>
      <c r="O54" s="272"/>
      <c r="P54" s="272"/>
      <c r="Q54" s="174"/>
      <c r="R54" s="174"/>
      <c r="S54" s="174"/>
      <c r="T54" s="174"/>
      <c r="U54" s="174"/>
      <c r="V54" s="174"/>
    </row>
    <row r="55" spans="1:22" ht="15" customHeight="1">
      <c r="A55" s="1"/>
      <c r="B55" s="122" t="s">
        <v>1029</v>
      </c>
      <c r="C55" s="15"/>
      <c r="D55" s="47" t="s">
        <v>35</v>
      </c>
      <c r="E55" s="48"/>
      <c r="F55" s="84"/>
      <c r="G55" s="31" t="s">
        <v>18</v>
      </c>
      <c r="H55" s="175"/>
      <c r="I55" s="175"/>
      <c r="J55" s="175">
        <f t="shared" si="1"/>
        <v>0</v>
      </c>
      <c r="K55" s="176"/>
      <c r="L55" s="164"/>
      <c r="M55" s="174"/>
      <c r="N55" s="408"/>
      <c r="O55" s="272"/>
      <c r="P55" s="272"/>
      <c r="Q55" s="174"/>
      <c r="R55" s="174"/>
      <c r="S55" s="174"/>
      <c r="T55" s="174"/>
      <c r="U55" s="174"/>
      <c r="V55" s="174"/>
    </row>
    <row r="56" spans="1:22" ht="15" customHeight="1">
      <c r="A56" s="1"/>
      <c r="B56" s="122" t="s">
        <v>1092</v>
      </c>
      <c r="C56" s="15"/>
      <c r="D56" s="47" t="s">
        <v>37</v>
      </c>
      <c r="E56" s="48"/>
      <c r="F56" s="84"/>
      <c r="G56" s="31" t="s">
        <v>285</v>
      </c>
      <c r="H56" s="175"/>
      <c r="I56" s="175"/>
      <c r="J56" s="175">
        <f t="shared" si="1"/>
        <v>0</v>
      </c>
      <c r="K56" s="176"/>
      <c r="L56" s="164"/>
      <c r="M56" s="174"/>
      <c r="N56" s="408"/>
      <c r="O56" s="272"/>
      <c r="P56" s="272"/>
      <c r="Q56" s="174"/>
      <c r="R56" s="174"/>
      <c r="S56" s="174"/>
      <c r="T56" s="174"/>
      <c r="U56" s="174"/>
      <c r="V56" s="174"/>
    </row>
    <row r="57" spans="1:22" ht="15" customHeight="1">
      <c r="A57" s="1"/>
      <c r="B57" s="115" t="s">
        <v>808</v>
      </c>
      <c r="C57" s="121" t="s">
        <v>40</v>
      </c>
      <c r="D57" s="118"/>
      <c r="E57" s="118"/>
      <c r="F57" s="119"/>
      <c r="G57" s="119"/>
      <c r="H57" s="169"/>
      <c r="I57" s="169"/>
      <c r="J57" s="169"/>
      <c r="K57" s="170">
        <f>SUM(J58:J66)</f>
        <v>0</v>
      </c>
      <c r="L57" s="164"/>
      <c r="M57" s="171">
        <f>SUM(M58:M66)</f>
        <v>0</v>
      </c>
      <c r="N57" s="411"/>
      <c r="O57" s="274"/>
      <c r="P57" s="274"/>
      <c r="Q57" s="282"/>
      <c r="R57" s="269"/>
      <c r="S57" s="269"/>
      <c r="T57" s="269"/>
      <c r="U57" s="269"/>
      <c r="V57" s="283"/>
    </row>
    <row r="58" spans="1:22" ht="15" customHeight="1">
      <c r="A58" s="1"/>
      <c r="B58" s="122" t="s">
        <v>809</v>
      </c>
      <c r="C58" s="15"/>
      <c r="D58" s="88" t="s">
        <v>41</v>
      </c>
      <c r="E58" s="71"/>
      <c r="F58" s="87"/>
      <c r="G58" s="33" t="s">
        <v>18</v>
      </c>
      <c r="H58" s="172"/>
      <c r="I58" s="172"/>
      <c r="J58" s="172">
        <f>SUM(H58*I58)</f>
        <v>0</v>
      </c>
      <c r="K58" s="173"/>
      <c r="L58" s="164"/>
      <c r="M58" s="174"/>
      <c r="N58" s="408"/>
      <c r="O58" s="272"/>
      <c r="P58" s="272"/>
      <c r="Q58" s="174"/>
      <c r="R58" s="174"/>
      <c r="S58" s="174"/>
      <c r="T58" s="174"/>
      <c r="U58" s="174"/>
      <c r="V58" s="174"/>
    </row>
    <row r="59" spans="1:22" ht="15" customHeight="1">
      <c r="A59" s="1"/>
      <c r="B59" s="122" t="s">
        <v>810</v>
      </c>
      <c r="C59" s="15"/>
      <c r="D59" s="47" t="s">
        <v>42</v>
      </c>
      <c r="E59" s="48"/>
      <c r="F59" s="84"/>
      <c r="G59" s="31" t="s">
        <v>18</v>
      </c>
      <c r="H59" s="175"/>
      <c r="I59" s="175"/>
      <c r="J59" s="175">
        <f aca="true" t="shared" si="2" ref="J59:J66">SUM(H59*I59)</f>
        <v>0</v>
      </c>
      <c r="K59" s="176"/>
      <c r="L59" s="164"/>
      <c r="M59" s="174"/>
      <c r="N59" s="408"/>
      <c r="O59" s="272"/>
      <c r="P59" s="272"/>
      <c r="Q59" s="174"/>
      <c r="R59" s="174"/>
      <c r="S59" s="174"/>
      <c r="T59" s="174"/>
      <c r="U59" s="174"/>
      <c r="V59" s="174"/>
    </row>
    <row r="60" spans="1:22" ht="15" customHeight="1">
      <c r="A60" s="1"/>
      <c r="B60" s="122" t="s">
        <v>811</v>
      </c>
      <c r="C60" s="15"/>
      <c r="D60" s="47" t="s">
        <v>44</v>
      </c>
      <c r="E60" s="48"/>
      <c r="F60" s="84"/>
      <c r="G60" s="31" t="s">
        <v>18</v>
      </c>
      <c r="H60" s="175"/>
      <c r="I60" s="175"/>
      <c r="J60" s="175">
        <f t="shared" si="2"/>
        <v>0</v>
      </c>
      <c r="K60" s="176"/>
      <c r="L60" s="164"/>
      <c r="M60" s="174"/>
      <c r="N60" s="408"/>
      <c r="O60" s="272"/>
      <c r="P60" s="272"/>
      <c r="Q60" s="174"/>
      <c r="R60" s="174"/>
      <c r="S60" s="174"/>
      <c r="T60" s="174"/>
      <c r="U60" s="174"/>
      <c r="V60" s="174"/>
    </row>
    <row r="61" spans="1:22" ht="15" customHeight="1">
      <c r="A61" s="1"/>
      <c r="B61" s="122" t="s">
        <v>812</v>
      </c>
      <c r="C61" s="15"/>
      <c r="D61" s="47" t="s">
        <v>45</v>
      </c>
      <c r="E61" s="48"/>
      <c r="F61" s="84"/>
      <c r="G61" s="31" t="s">
        <v>18</v>
      </c>
      <c r="H61" s="175"/>
      <c r="I61" s="175"/>
      <c r="J61" s="175">
        <f t="shared" si="2"/>
        <v>0</v>
      </c>
      <c r="K61" s="176"/>
      <c r="L61" s="164"/>
      <c r="M61" s="174"/>
      <c r="N61" s="408"/>
      <c r="O61" s="272"/>
      <c r="P61" s="272"/>
      <c r="Q61" s="174"/>
      <c r="R61" s="174"/>
      <c r="S61" s="174"/>
      <c r="T61" s="174"/>
      <c r="U61" s="174"/>
      <c r="V61" s="174"/>
    </row>
    <row r="62" spans="1:22" ht="15" customHeight="1">
      <c r="A62" s="1"/>
      <c r="B62" s="122" t="s">
        <v>813</v>
      </c>
      <c r="C62" s="15"/>
      <c r="D62" s="47" t="s">
        <v>46</v>
      </c>
      <c r="E62" s="48"/>
      <c r="F62" s="84"/>
      <c r="G62" s="31" t="s">
        <v>18</v>
      </c>
      <c r="H62" s="175"/>
      <c r="I62" s="175"/>
      <c r="J62" s="175">
        <f t="shared" si="2"/>
        <v>0</v>
      </c>
      <c r="K62" s="176"/>
      <c r="L62" s="164"/>
      <c r="M62" s="174"/>
      <c r="N62" s="408"/>
      <c r="O62" s="272"/>
      <c r="P62" s="272"/>
      <c r="Q62" s="174"/>
      <c r="R62" s="174"/>
      <c r="S62" s="174"/>
      <c r="T62" s="174"/>
      <c r="U62" s="174"/>
      <c r="V62" s="174"/>
    </row>
    <row r="63" spans="1:22" ht="15" customHeight="1">
      <c r="A63" s="1"/>
      <c r="B63" s="122" t="s">
        <v>814</v>
      </c>
      <c r="C63" s="15"/>
      <c r="D63" s="47" t="s">
        <v>47</v>
      </c>
      <c r="E63" s="48"/>
      <c r="F63" s="84"/>
      <c r="G63" s="31" t="s">
        <v>18</v>
      </c>
      <c r="H63" s="175"/>
      <c r="I63" s="175"/>
      <c r="J63" s="175">
        <f t="shared" si="2"/>
        <v>0</v>
      </c>
      <c r="K63" s="176"/>
      <c r="L63" s="164"/>
      <c r="M63" s="174"/>
      <c r="N63" s="408"/>
      <c r="O63" s="272"/>
      <c r="P63" s="272"/>
      <c r="Q63" s="174"/>
      <c r="R63" s="174"/>
      <c r="S63" s="174"/>
      <c r="T63" s="174"/>
      <c r="U63" s="174"/>
      <c r="V63" s="174"/>
    </row>
    <row r="64" spans="1:22" ht="15" customHeight="1">
      <c r="A64" s="1"/>
      <c r="B64" s="122" t="s">
        <v>815</v>
      </c>
      <c r="C64" s="15"/>
      <c r="D64" s="47" t="s">
        <v>48</v>
      </c>
      <c r="E64" s="48"/>
      <c r="F64" s="84"/>
      <c r="G64" s="31" t="s">
        <v>18</v>
      </c>
      <c r="H64" s="175"/>
      <c r="I64" s="175"/>
      <c r="J64" s="175">
        <f t="shared" si="2"/>
        <v>0</v>
      </c>
      <c r="K64" s="176"/>
      <c r="L64" s="164"/>
      <c r="M64" s="174"/>
      <c r="N64" s="408"/>
      <c r="O64" s="272"/>
      <c r="P64" s="272"/>
      <c r="Q64" s="174"/>
      <c r="R64" s="174"/>
      <c r="S64" s="174"/>
      <c r="T64" s="174"/>
      <c r="U64" s="174"/>
      <c r="V64" s="174"/>
    </row>
    <row r="65" spans="1:22" ht="15" customHeight="1">
      <c r="A65" s="1"/>
      <c r="B65" s="122" t="s">
        <v>816</v>
      </c>
      <c r="C65" s="15"/>
      <c r="D65" s="47" t="s">
        <v>49</v>
      </c>
      <c r="E65" s="48"/>
      <c r="F65" s="84"/>
      <c r="G65" s="31" t="s">
        <v>18</v>
      </c>
      <c r="H65" s="175"/>
      <c r="I65" s="175"/>
      <c r="J65" s="175">
        <f t="shared" si="2"/>
        <v>0</v>
      </c>
      <c r="K65" s="176"/>
      <c r="L65" s="164"/>
      <c r="M65" s="174"/>
      <c r="N65" s="408"/>
      <c r="O65" s="272"/>
      <c r="P65" s="272"/>
      <c r="Q65" s="174"/>
      <c r="R65" s="174"/>
      <c r="S65" s="174"/>
      <c r="T65" s="174"/>
      <c r="U65" s="174"/>
      <c r="V65" s="174"/>
    </row>
    <row r="66" spans="1:22" ht="15" customHeight="1">
      <c r="A66" s="7"/>
      <c r="B66" s="122" t="s">
        <v>1093</v>
      </c>
      <c r="C66" s="15"/>
      <c r="D66" s="85" t="s">
        <v>50</v>
      </c>
      <c r="E66" s="86"/>
      <c r="F66" s="89"/>
      <c r="G66" s="37" t="s">
        <v>18</v>
      </c>
      <c r="H66" s="173"/>
      <c r="I66" s="173"/>
      <c r="J66" s="173">
        <f t="shared" si="2"/>
        <v>0</v>
      </c>
      <c r="K66" s="172"/>
      <c r="L66" s="164"/>
      <c r="M66" s="174"/>
      <c r="N66" s="408"/>
      <c r="O66" s="272"/>
      <c r="P66" s="272"/>
      <c r="Q66" s="174"/>
      <c r="R66" s="174"/>
      <c r="S66" s="174"/>
      <c r="T66" s="174"/>
      <c r="U66" s="174"/>
      <c r="V66" s="174"/>
    </row>
    <row r="67" spans="1:22" ht="15" customHeight="1">
      <c r="A67" s="1"/>
      <c r="B67" s="115" t="s">
        <v>817</v>
      </c>
      <c r="C67" s="316" t="s">
        <v>841</v>
      </c>
      <c r="D67" s="118"/>
      <c r="E67" s="118"/>
      <c r="F67" s="119"/>
      <c r="G67" s="119"/>
      <c r="H67" s="169"/>
      <c r="I67" s="169"/>
      <c r="J67" s="169"/>
      <c r="K67" s="170">
        <f>SUM(J68:J74)</f>
        <v>0</v>
      </c>
      <c r="L67" s="164"/>
      <c r="M67" s="171">
        <f>SUM(M68:M74)</f>
        <v>0</v>
      </c>
      <c r="N67" s="411"/>
      <c r="O67" s="274"/>
      <c r="P67" s="274"/>
      <c r="Q67" s="282"/>
      <c r="R67" s="269"/>
      <c r="S67" s="269"/>
      <c r="T67" s="269"/>
      <c r="U67" s="269"/>
      <c r="V67" s="283"/>
    </row>
    <row r="68" spans="1:22" ht="15" customHeight="1">
      <c r="A68" s="1"/>
      <c r="B68" s="122" t="s">
        <v>818</v>
      </c>
      <c r="C68" s="15"/>
      <c r="D68" s="47" t="s">
        <v>51</v>
      </c>
      <c r="E68" s="48"/>
      <c r="F68" s="84"/>
      <c r="G68" s="31" t="s">
        <v>18</v>
      </c>
      <c r="H68" s="175"/>
      <c r="I68" s="175"/>
      <c r="J68" s="175">
        <f aca="true" t="shared" si="3" ref="J68:J74">SUM(H68*I68)</f>
        <v>0</v>
      </c>
      <c r="K68" s="176"/>
      <c r="L68" s="164"/>
      <c r="M68" s="174"/>
      <c r="N68" s="408"/>
      <c r="O68" s="272"/>
      <c r="P68" s="272"/>
      <c r="Q68" s="174"/>
      <c r="R68" s="174"/>
      <c r="S68" s="174"/>
      <c r="T68" s="174"/>
      <c r="U68" s="174"/>
      <c r="V68" s="174"/>
    </row>
    <row r="69" spans="1:22" ht="15" customHeight="1">
      <c r="A69" s="1"/>
      <c r="B69" s="122" t="s">
        <v>819</v>
      </c>
      <c r="C69" s="15"/>
      <c r="D69" s="47" t="s">
        <v>52</v>
      </c>
      <c r="E69" s="48"/>
      <c r="F69" s="84"/>
      <c r="G69" s="31" t="s">
        <v>18</v>
      </c>
      <c r="H69" s="175"/>
      <c r="I69" s="175"/>
      <c r="J69" s="175">
        <f t="shared" si="3"/>
        <v>0</v>
      </c>
      <c r="K69" s="176"/>
      <c r="L69" s="164"/>
      <c r="M69" s="174"/>
      <c r="N69" s="408"/>
      <c r="O69" s="272"/>
      <c r="P69" s="272"/>
      <c r="Q69" s="174"/>
      <c r="R69" s="174"/>
      <c r="S69" s="174"/>
      <c r="T69" s="174"/>
      <c r="U69" s="174"/>
      <c r="V69" s="174"/>
    </row>
    <row r="70" spans="1:22" ht="15" customHeight="1">
      <c r="A70" s="1"/>
      <c r="B70" s="122" t="s">
        <v>820</v>
      </c>
      <c r="C70" s="15"/>
      <c r="D70" s="52" t="s">
        <v>844</v>
      </c>
      <c r="E70" s="48"/>
      <c r="F70" s="84"/>
      <c r="G70" s="31" t="s">
        <v>18</v>
      </c>
      <c r="H70" s="175"/>
      <c r="I70" s="175"/>
      <c r="J70" s="175">
        <f t="shared" si="3"/>
        <v>0</v>
      </c>
      <c r="K70" s="176"/>
      <c r="L70" s="164"/>
      <c r="M70" s="174"/>
      <c r="N70" s="408"/>
      <c r="O70" s="272"/>
      <c r="P70" s="272"/>
      <c r="Q70" s="174"/>
      <c r="R70" s="174"/>
      <c r="S70" s="174"/>
      <c r="T70" s="174"/>
      <c r="U70" s="174"/>
      <c r="V70" s="174"/>
    </row>
    <row r="71" spans="1:22" ht="15" customHeight="1">
      <c r="A71" s="1"/>
      <c r="B71" s="122" t="s">
        <v>821</v>
      </c>
      <c r="C71" s="15"/>
      <c r="D71" s="47" t="s">
        <v>54</v>
      </c>
      <c r="E71" s="48"/>
      <c r="F71" s="84"/>
      <c r="G71" s="31" t="s">
        <v>18</v>
      </c>
      <c r="H71" s="175"/>
      <c r="I71" s="175"/>
      <c r="J71" s="175">
        <f t="shared" si="3"/>
        <v>0</v>
      </c>
      <c r="K71" s="176"/>
      <c r="L71" s="164"/>
      <c r="M71" s="174"/>
      <c r="N71" s="408"/>
      <c r="O71" s="272"/>
      <c r="P71" s="272"/>
      <c r="Q71" s="174"/>
      <c r="R71" s="174"/>
      <c r="S71" s="174"/>
      <c r="T71" s="174"/>
      <c r="U71" s="174"/>
      <c r="V71" s="174"/>
    </row>
    <row r="72" spans="1:22" ht="15" customHeight="1">
      <c r="A72" s="1"/>
      <c r="B72" s="122" t="s">
        <v>822</v>
      </c>
      <c r="C72" s="15"/>
      <c r="D72" s="52" t="s">
        <v>853</v>
      </c>
      <c r="E72" s="48"/>
      <c r="F72" s="84"/>
      <c r="G72" s="31" t="s">
        <v>285</v>
      </c>
      <c r="H72" s="175"/>
      <c r="I72" s="175"/>
      <c r="J72" s="175">
        <f t="shared" si="3"/>
        <v>0</v>
      </c>
      <c r="K72" s="176"/>
      <c r="L72" s="164"/>
      <c r="M72" s="174"/>
      <c r="N72" s="408"/>
      <c r="O72" s="272"/>
      <c r="P72" s="272"/>
      <c r="Q72" s="174"/>
      <c r="R72" s="174"/>
      <c r="S72" s="174"/>
      <c r="T72" s="174"/>
      <c r="U72" s="174"/>
      <c r="V72" s="174"/>
    </row>
    <row r="73" spans="1:22" ht="15" customHeight="1">
      <c r="A73" s="1"/>
      <c r="B73" s="122" t="s">
        <v>823</v>
      </c>
      <c r="C73" s="15"/>
      <c r="D73" s="95" t="s">
        <v>854</v>
      </c>
      <c r="E73" s="86"/>
      <c r="F73" s="89"/>
      <c r="G73" s="37" t="s">
        <v>58</v>
      </c>
      <c r="H73" s="173"/>
      <c r="I73" s="173"/>
      <c r="J73" s="175">
        <f t="shared" si="3"/>
        <v>0</v>
      </c>
      <c r="K73" s="176"/>
      <c r="L73" s="164"/>
      <c r="M73" s="174"/>
      <c r="N73" s="408"/>
      <c r="O73" s="272"/>
      <c r="P73" s="272"/>
      <c r="Q73" s="174"/>
      <c r="R73" s="174"/>
      <c r="S73" s="174"/>
      <c r="T73" s="174"/>
      <c r="U73" s="174"/>
      <c r="V73" s="174"/>
    </row>
    <row r="74" spans="1:22" ht="15" customHeight="1">
      <c r="A74" s="1"/>
      <c r="B74" s="122" t="s">
        <v>824</v>
      </c>
      <c r="C74" s="15"/>
      <c r="D74" s="85" t="s">
        <v>56</v>
      </c>
      <c r="E74" s="86"/>
      <c r="F74" s="89"/>
      <c r="G74" s="37" t="s">
        <v>18</v>
      </c>
      <c r="H74" s="173"/>
      <c r="I74" s="173"/>
      <c r="J74" s="173">
        <f t="shared" si="3"/>
        <v>0</v>
      </c>
      <c r="K74" s="176"/>
      <c r="L74" s="164"/>
      <c r="M74" s="174"/>
      <c r="N74" s="408"/>
      <c r="O74" s="272"/>
      <c r="P74" s="272"/>
      <c r="Q74" s="174"/>
      <c r="R74" s="174"/>
      <c r="S74" s="174"/>
      <c r="T74" s="174"/>
      <c r="U74" s="174"/>
      <c r="V74" s="174"/>
    </row>
    <row r="75" spans="1:22" ht="15" customHeight="1">
      <c r="A75" s="1"/>
      <c r="B75" s="115" t="s">
        <v>842</v>
      </c>
      <c r="C75" s="117" t="s">
        <v>281</v>
      </c>
      <c r="D75" s="118"/>
      <c r="E75" s="123" t="str">
        <f>+$E$15</f>
        <v>DIMENSIÓN ESPESOR MARCAS Y MODELOS</v>
      </c>
      <c r="F75" s="119"/>
      <c r="G75" s="119"/>
      <c r="H75" s="169"/>
      <c r="I75" s="169"/>
      <c r="J75" s="169"/>
      <c r="K75" s="170">
        <f>SUM(J76:J85)</f>
        <v>0</v>
      </c>
      <c r="L75" s="164"/>
      <c r="M75" s="171">
        <f>SUM(M76:M85)</f>
        <v>0</v>
      </c>
      <c r="N75" s="411"/>
      <c r="O75" s="274"/>
      <c r="P75" s="274"/>
      <c r="Q75" s="282"/>
      <c r="R75" s="269"/>
      <c r="S75" s="269"/>
      <c r="T75" s="269"/>
      <c r="U75" s="269"/>
      <c r="V75" s="283"/>
    </row>
    <row r="76" spans="1:22" ht="15" customHeight="1">
      <c r="A76" s="1"/>
      <c r="B76" s="122" t="s">
        <v>1094</v>
      </c>
      <c r="C76" s="50" t="s">
        <v>574</v>
      </c>
      <c r="D76" s="88" t="s">
        <v>57</v>
      </c>
      <c r="E76" s="71"/>
      <c r="F76" s="87"/>
      <c r="G76" s="33" t="s">
        <v>58</v>
      </c>
      <c r="H76" s="172"/>
      <c r="I76" s="172"/>
      <c r="J76" s="172">
        <f>SUM(H76*I76)</f>
        <v>0</v>
      </c>
      <c r="K76" s="176"/>
      <c r="L76" s="164"/>
      <c r="M76" s="174"/>
      <c r="N76" s="408"/>
      <c r="O76" s="272"/>
      <c r="P76" s="272"/>
      <c r="Q76" s="174"/>
      <c r="R76" s="174"/>
      <c r="S76" s="174"/>
      <c r="T76" s="174"/>
      <c r="U76" s="174"/>
      <c r="V76" s="174"/>
    </row>
    <row r="77" spans="1:22" ht="15" customHeight="1">
      <c r="A77" s="1"/>
      <c r="B77" s="122" t="s">
        <v>1095</v>
      </c>
      <c r="C77" s="15"/>
      <c r="D77" s="47" t="s">
        <v>59</v>
      </c>
      <c r="E77" s="48"/>
      <c r="F77" s="84"/>
      <c r="G77" s="31" t="s">
        <v>58</v>
      </c>
      <c r="H77" s="175"/>
      <c r="I77" s="175"/>
      <c r="J77" s="175">
        <f aca="true" t="shared" si="4" ref="J77:J83">SUM(H77*I77)</f>
        <v>0</v>
      </c>
      <c r="K77" s="176"/>
      <c r="L77" s="164"/>
      <c r="M77" s="174"/>
      <c r="N77" s="408"/>
      <c r="O77" s="272"/>
      <c r="P77" s="272"/>
      <c r="Q77" s="174"/>
      <c r="R77" s="174"/>
      <c r="S77" s="174"/>
      <c r="T77" s="174"/>
      <c r="U77" s="174"/>
      <c r="V77" s="174"/>
    </row>
    <row r="78" spans="1:22" ht="15" customHeight="1">
      <c r="A78" s="1"/>
      <c r="B78" s="122" t="s">
        <v>1097</v>
      </c>
      <c r="C78" s="80" t="s">
        <v>575</v>
      </c>
      <c r="D78" s="47" t="s">
        <v>61</v>
      </c>
      <c r="E78" s="48"/>
      <c r="F78" s="84"/>
      <c r="G78" s="31" t="s">
        <v>58</v>
      </c>
      <c r="H78" s="175"/>
      <c r="I78" s="175"/>
      <c r="J78" s="175">
        <f t="shared" si="4"/>
        <v>0</v>
      </c>
      <c r="K78" s="176"/>
      <c r="L78" s="164"/>
      <c r="M78" s="174"/>
      <c r="N78" s="408"/>
      <c r="O78" s="272"/>
      <c r="P78" s="272"/>
      <c r="Q78" s="174"/>
      <c r="R78" s="174"/>
      <c r="S78" s="174"/>
      <c r="T78" s="174"/>
      <c r="U78" s="174"/>
      <c r="V78" s="174"/>
    </row>
    <row r="79" spans="1:22" ht="15" customHeight="1">
      <c r="A79" s="1"/>
      <c r="B79" s="122" t="s">
        <v>1098</v>
      </c>
      <c r="C79" s="15"/>
      <c r="D79" s="47" t="s">
        <v>63</v>
      </c>
      <c r="E79" s="48"/>
      <c r="F79" s="84"/>
      <c r="G79" s="31" t="s">
        <v>58</v>
      </c>
      <c r="H79" s="175"/>
      <c r="I79" s="175"/>
      <c r="J79" s="175">
        <f t="shared" si="4"/>
        <v>0</v>
      </c>
      <c r="K79" s="176"/>
      <c r="L79" s="164"/>
      <c r="M79" s="174"/>
      <c r="N79" s="408"/>
      <c r="O79" s="272"/>
      <c r="P79" s="272"/>
      <c r="Q79" s="174"/>
      <c r="R79" s="174"/>
      <c r="S79" s="174"/>
      <c r="T79" s="174"/>
      <c r="U79" s="174"/>
      <c r="V79" s="174"/>
    </row>
    <row r="80" spans="1:22" ht="15" customHeight="1">
      <c r="A80" s="1"/>
      <c r="B80" s="122" t="s">
        <v>1099</v>
      </c>
      <c r="C80" s="15"/>
      <c r="D80" s="47" t="s">
        <v>279</v>
      </c>
      <c r="E80" s="48"/>
      <c r="F80" s="84"/>
      <c r="G80" s="31" t="s">
        <v>58</v>
      </c>
      <c r="H80" s="175"/>
      <c r="I80" s="175"/>
      <c r="J80" s="175">
        <f t="shared" si="4"/>
        <v>0</v>
      </c>
      <c r="K80" s="176"/>
      <c r="L80" s="164"/>
      <c r="M80" s="174"/>
      <c r="N80" s="408"/>
      <c r="O80" s="272"/>
      <c r="P80" s="272"/>
      <c r="Q80" s="174"/>
      <c r="R80" s="174"/>
      <c r="S80" s="174"/>
      <c r="T80" s="174"/>
      <c r="U80" s="174"/>
      <c r="V80" s="174"/>
    </row>
    <row r="81" spans="1:22" ht="15" customHeight="1">
      <c r="A81" s="1"/>
      <c r="B81" s="122" t="s">
        <v>1100</v>
      </c>
      <c r="C81" s="420" t="s">
        <v>1108</v>
      </c>
      <c r="D81" s="47" t="s">
        <v>280</v>
      </c>
      <c r="E81" s="48"/>
      <c r="F81" s="84"/>
      <c r="G81" s="31" t="s">
        <v>58</v>
      </c>
      <c r="H81" s="175"/>
      <c r="I81" s="175"/>
      <c r="J81" s="175">
        <f t="shared" si="4"/>
        <v>0</v>
      </c>
      <c r="K81" s="176"/>
      <c r="L81" s="164"/>
      <c r="M81" s="174"/>
      <c r="N81" s="408"/>
      <c r="O81" s="272"/>
      <c r="P81" s="272"/>
      <c r="Q81" s="174"/>
      <c r="R81" s="174"/>
      <c r="S81" s="174"/>
      <c r="T81" s="174"/>
      <c r="U81" s="174"/>
      <c r="V81" s="174"/>
    </row>
    <row r="82" spans="1:22" ht="15" customHeight="1">
      <c r="A82" s="1"/>
      <c r="B82" s="122" t="s">
        <v>1101</v>
      </c>
      <c r="C82" s="50" t="s">
        <v>577</v>
      </c>
      <c r="D82" s="47" t="s">
        <v>61</v>
      </c>
      <c r="E82" s="48"/>
      <c r="F82" s="84"/>
      <c r="G82" s="31" t="s">
        <v>58</v>
      </c>
      <c r="H82" s="175"/>
      <c r="I82" s="175"/>
      <c r="J82" s="175">
        <f t="shared" si="4"/>
        <v>0</v>
      </c>
      <c r="K82" s="176"/>
      <c r="L82" s="164"/>
      <c r="M82" s="174"/>
      <c r="N82" s="408"/>
      <c r="O82" s="272"/>
      <c r="P82" s="272"/>
      <c r="Q82" s="174"/>
      <c r="R82" s="174"/>
      <c r="S82" s="174"/>
      <c r="T82" s="174"/>
      <c r="U82" s="174"/>
      <c r="V82" s="174"/>
    </row>
    <row r="83" spans="1:22" ht="15" customHeight="1">
      <c r="A83" s="1"/>
      <c r="B83" s="122" t="s">
        <v>1102</v>
      </c>
      <c r="C83" s="15"/>
      <c r="D83" s="47" t="s">
        <v>69</v>
      </c>
      <c r="E83" s="48"/>
      <c r="F83" s="84"/>
      <c r="G83" s="31" t="s">
        <v>58</v>
      </c>
      <c r="H83" s="175"/>
      <c r="I83" s="175"/>
      <c r="J83" s="175">
        <f t="shared" si="4"/>
        <v>0</v>
      </c>
      <c r="K83" s="176"/>
      <c r="L83" s="164"/>
      <c r="M83" s="174"/>
      <c r="N83" s="408"/>
      <c r="O83" s="272"/>
      <c r="P83" s="272"/>
      <c r="Q83" s="174"/>
      <c r="R83" s="174"/>
      <c r="S83" s="174"/>
      <c r="T83" s="174"/>
      <c r="U83" s="174"/>
      <c r="V83" s="174"/>
    </row>
    <row r="84" spans="1:22" ht="15" customHeight="1">
      <c r="A84" s="7"/>
      <c r="B84" s="116" t="s">
        <v>848</v>
      </c>
      <c r="C84" s="95" t="s">
        <v>645</v>
      </c>
      <c r="D84" s="52" t="s">
        <v>767</v>
      </c>
      <c r="E84" s="83"/>
      <c r="F84" s="36"/>
      <c r="G84" s="36"/>
      <c r="H84" s="177"/>
      <c r="I84" s="177"/>
      <c r="J84" s="178"/>
      <c r="K84" s="176"/>
      <c r="L84" s="164"/>
      <c r="M84" s="174"/>
      <c r="N84" s="408"/>
      <c r="O84" s="272"/>
      <c r="P84" s="272"/>
      <c r="Q84" s="174"/>
      <c r="R84" s="174"/>
      <c r="S84" s="174"/>
      <c r="T84" s="174"/>
      <c r="U84" s="174"/>
      <c r="V84" s="174"/>
    </row>
    <row r="85" spans="1:22" ht="15" customHeight="1">
      <c r="A85" s="7"/>
      <c r="B85" s="122" t="s">
        <v>1103</v>
      </c>
      <c r="C85" s="15"/>
      <c r="D85" s="90" t="s">
        <v>1096</v>
      </c>
      <c r="E85" s="42"/>
      <c r="F85" s="87"/>
      <c r="G85" s="33" t="s">
        <v>58</v>
      </c>
      <c r="H85" s="172"/>
      <c r="I85" s="172"/>
      <c r="J85" s="172">
        <f>SUM(H85*I85)</f>
        <v>0</v>
      </c>
      <c r="K85" s="176"/>
      <c r="L85" s="164"/>
      <c r="M85" s="174"/>
      <c r="N85" s="408"/>
      <c r="O85" s="272"/>
      <c r="P85" s="272"/>
      <c r="Q85" s="174"/>
      <c r="R85" s="174"/>
      <c r="S85" s="174"/>
      <c r="T85" s="174"/>
      <c r="U85" s="174"/>
      <c r="V85" s="174"/>
    </row>
    <row r="86" spans="1:22" ht="15" customHeight="1">
      <c r="A86" s="1"/>
      <c r="B86" s="115" t="s">
        <v>856</v>
      </c>
      <c r="C86" s="117" t="s">
        <v>70</v>
      </c>
      <c r="D86" s="118"/>
      <c r="E86" s="118"/>
      <c r="F86" s="119"/>
      <c r="G86" s="119"/>
      <c r="H86" s="169"/>
      <c r="I86" s="169"/>
      <c r="J86" s="169"/>
      <c r="K86" s="170">
        <f>SUM(J87:J87)</f>
        <v>0</v>
      </c>
      <c r="L86" s="164"/>
      <c r="M86" s="171">
        <f>SUM(M87:M87)</f>
        <v>0</v>
      </c>
      <c r="N86" s="411"/>
      <c r="O86" s="274"/>
      <c r="P86" s="274"/>
      <c r="Q86" s="282"/>
      <c r="R86" s="269"/>
      <c r="S86" s="269"/>
      <c r="T86" s="269"/>
      <c r="U86" s="269"/>
      <c r="V86" s="283"/>
    </row>
    <row r="87" spans="1:22" ht="15" customHeight="1">
      <c r="A87" s="1"/>
      <c r="B87" s="122" t="s">
        <v>1030</v>
      </c>
      <c r="C87" s="15"/>
      <c r="D87" s="47" t="s">
        <v>355</v>
      </c>
      <c r="E87" s="48"/>
      <c r="F87" s="84"/>
      <c r="G87" s="31" t="s">
        <v>58</v>
      </c>
      <c r="H87" s="175"/>
      <c r="I87" s="175"/>
      <c r="J87" s="175">
        <f>SUM(H87*I87)</f>
        <v>0</v>
      </c>
      <c r="K87" s="176"/>
      <c r="L87" s="164"/>
      <c r="M87" s="174"/>
      <c r="N87" s="408"/>
      <c r="O87" s="272"/>
      <c r="P87" s="272"/>
      <c r="Q87" s="174"/>
      <c r="R87" s="174"/>
      <c r="S87" s="174"/>
      <c r="T87" s="174"/>
      <c r="U87" s="174"/>
      <c r="V87" s="174"/>
    </row>
    <row r="88" spans="1:22" ht="15" customHeight="1">
      <c r="A88" s="1"/>
      <c r="B88" s="115" t="s">
        <v>857</v>
      </c>
      <c r="C88" s="121" t="s">
        <v>72</v>
      </c>
      <c r="D88" s="118"/>
      <c r="E88" s="118"/>
      <c r="F88" s="119"/>
      <c r="G88" s="119"/>
      <c r="H88" s="169"/>
      <c r="I88" s="169"/>
      <c r="J88" s="169"/>
      <c r="K88" s="170">
        <f>SUM(J89:J90)</f>
        <v>0</v>
      </c>
      <c r="L88" s="164"/>
      <c r="M88" s="171">
        <f>SUM(M89:M90)</f>
        <v>0</v>
      </c>
      <c r="N88" s="411"/>
      <c r="O88" s="274"/>
      <c r="P88" s="274"/>
      <c r="Q88" s="282"/>
      <c r="R88" s="269"/>
      <c r="S88" s="269"/>
      <c r="T88" s="269"/>
      <c r="U88" s="269"/>
      <c r="V88" s="283"/>
    </row>
    <row r="89" spans="1:22" ht="15" customHeight="1">
      <c r="A89" s="1"/>
      <c r="B89" s="122" t="s">
        <v>858</v>
      </c>
      <c r="C89" s="15"/>
      <c r="D89" s="88" t="s">
        <v>73</v>
      </c>
      <c r="E89" s="71"/>
      <c r="F89" s="87"/>
      <c r="G89" s="33" t="s">
        <v>58</v>
      </c>
      <c r="H89" s="172"/>
      <c r="I89" s="172"/>
      <c r="J89" s="172">
        <f>SUM(H89*I89)</f>
        <v>0</v>
      </c>
      <c r="K89" s="173"/>
      <c r="L89" s="164"/>
      <c r="M89" s="174"/>
      <c r="N89" s="408"/>
      <c r="O89" s="272"/>
      <c r="P89" s="272"/>
      <c r="Q89" s="174"/>
      <c r="R89" s="174"/>
      <c r="S89" s="174"/>
      <c r="T89" s="174"/>
      <c r="U89" s="174"/>
      <c r="V89" s="174"/>
    </row>
    <row r="90" spans="1:22" ht="15" customHeight="1">
      <c r="A90" s="1"/>
      <c r="B90" s="122" t="s">
        <v>859</v>
      </c>
      <c r="C90" s="15"/>
      <c r="D90" s="85" t="s">
        <v>79</v>
      </c>
      <c r="E90" s="86"/>
      <c r="F90" s="89"/>
      <c r="G90" s="37" t="s">
        <v>58</v>
      </c>
      <c r="H90" s="173"/>
      <c r="I90" s="173"/>
      <c r="J90" s="173">
        <f>SUM(H90*I90)</f>
        <v>0</v>
      </c>
      <c r="K90" s="172"/>
      <c r="L90" s="164"/>
      <c r="M90" s="174"/>
      <c r="N90" s="408"/>
      <c r="O90" s="272"/>
      <c r="P90" s="272"/>
      <c r="Q90" s="174"/>
      <c r="R90" s="174"/>
      <c r="S90" s="174"/>
      <c r="T90" s="174"/>
      <c r="U90" s="174"/>
      <c r="V90" s="174"/>
    </row>
    <row r="91" spans="1:22" ht="15" customHeight="1">
      <c r="A91" s="1"/>
      <c r="B91" s="115" t="s">
        <v>864</v>
      </c>
      <c r="C91" s="121" t="s">
        <v>80</v>
      </c>
      <c r="D91" s="118"/>
      <c r="E91" s="118"/>
      <c r="F91" s="119"/>
      <c r="G91" s="119"/>
      <c r="H91" s="169"/>
      <c r="I91" s="169"/>
      <c r="J91" s="169"/>
      <c r="K91" s="170">
        <f>SUM(J92:J100)</f>
        <v>0</v>
      </c>
      <c r="L91" s="164"/>
      <c r="M91" s="171">
        <f>SUM(M92:M100)</f>
        <v>0</v>
      </c>
      <c r="N91" s="411"/>
      <c r="O91" s="274"/>
      <c r="P91" s="274"/>
      <c r="Q91" s="282"/>
      <c r="R91" s="269"/>
      <c r="S91" s="269"/>
      <c r="T91" s="269"/>
      <c r="U91" s="269"/>
      <c r="V91" s="283"/>
    </row>
    <row r="92" spans="1:22" ht="15" customHeight="1">
      <c r="A92" s="1"/>
      <c r="B92" s="122" t="s">
        <v>865</v>
      </c>
      <c r="C92" s="15"/>
      <c r="D92" s="88" t="s">
        <v>73</v>
      </c>
      <c r="E92" s="71"/>
      <c r="F92" s="87"/>
      <c r="G92" s="33" t="s">
        <v>58</v>
      </c>
      <c r="H92" s="172"/>
      <c r="I92" s="172"/>
      <c r="J92" s="172">
        <f>SUM(H92*I92)</f>
        <v>0</v>
      </c>
      <c r="K92" s="173"/>
      <c r="L92" s="164"/>
      <c r="M92" s="174"/>
      <c r="N92" s="408"/>
      <c r="O92" s="272"/>
      <c r="P92" s="272"/>
      <c r="Q92" s="174"/>
      <c r="R92" s="174"/>
      <c r="S92" s="174"/>
      <c r="T92" s="174"/>
      <c r="U92" s="174"/>
      <c r="V92" s="174"/>
    </row>
    <row r="93" spans="1:22" ht="15" customHeight="1">
      <c r="A93" s="1"/>
      <c r="B93" s="122" t="s">
        <v>1031</v>
      </c>
      <c r="C93" s="15"/>
      <c r="D93" s="88" t="s">
        <v>1104</v>
      </c>
      <c r="E93" s="71"/>
      <c r="F93" s="87"/>
      <c r="G93" s="33" t="s">
        <v>58</v>
      </c>
      <c r="H93" s="172"/>
      <c r="I93" s="172"/>
      <c r="J93" s="172">
        <f>SUM(H93*I93)</f>
        <v>0</v>
      </c>
      <c r="K93" s="176"/>
      <c r="L93" s="164"/>
      <c r="M93" s="174"/>
      <c r="N93" s="408"/>
      <c r="O93" s="272"/>
      <c r="P93" s="272"/>
      <c r="Q93" s="174"/>
      <c r="R93" s="174"/>
      <c r="S93" s="174"/>
      <c r="T93" s="174"/>
      <c r="U93" s="174"/>
      <c r="V93" s="174"/>
    </row>
    <row r="94" spans="1:22" ht="15" customHeight="1">
      <c r="A94" s="1"/>
      <c r="B94" s="122" t="s">
        <v>1032</v>
      </c>
      <c r="C94" s="15"/>
      <c r="D94" s="47" t="s">
        <v>82</v>
      </c>
      <c r="E94" s="48"/>
      <c r="F94" s="84"/>
      <c r="G94" s="31" t="s">
        <v>58</v>
      </c>
      <c r="H94" s="175"/>
      <c r="I94" s="175"/>
      <c r="J94" s="175">
        <f aca="true" t="shared" si="5" ref="J94:J100">SUM(H94*I94)</f>
        <v>0</v>
      </c>
      <c r="K94" s="176"/>
      <c r="L94" s="164"/>
      <c r="M94" s="174"/>
      <c r="N94" s="408"/>
      <c r="O94" s="272"/>
      <c r="P94" s="272"/>
      <c r="Q94" s="174"/>
      <c r="R94" s="174"/>
      <c r="S94" s="174"/>
      <c r="T94" s="174"/>
      <c r="U94" s="174"/>
      <c r="V94" s="174"/>
    </row>
    <row r="95" spans="1:22" ht="15" customHeight="1">
      <c r="A95" s="1"/>
      <c r="B95" s="122" t="s">
        <v>1033</v>
      </c>
      <c r="C95" s="15"/>
      <c r="D95" s="47" t="s">
        <v>84</v>
      </c>
      <c r="E95" s="48"/>
      <c r="F95" s="84"/>
      <c r="G95" s="31" t="s">
        <v>58</v>
      </c>
      <c r="H95" s="175"/>
      <c r="I95" s="175"/>
      <c r="J95" s="175">
        <f t="shared" si="5"/>
        <v>0</v>
      </c>
      <c r="K95" s="176"/>
      <c r="L95" s="164"/>
      <c r="M95" s="174"/>
      <c r="N95" s="408"/>
      <c r="O95" s="272"/>
      <c r="P95" s="272"/>
      <c r="Q95" s="174"/>
      <c r="R95" s="174"/>
      <c r="S95" s="174"/>
      <c r="T95" s="174"/>
      <c r="U95" s="174"/>
      <c r="V95" s="174"/>
    </row>
    <row r="96" spans="1:22" ht="15" customHeight="1">
      <c r="A96" s="1"/>
      <c r="B96" s="122" t="s">
        <v>1034</v>
      </c>
      <c r="C96" s="15"/>
      <c r="D96" s="52" t="s">
        <v>85</v>
      </c>
      <c r="E96" s="72"/>
      <c r="F96" s="84"/>
      <c r="G96" s="31" t="s">
        <v>58</v>
      </c>
      <c r="H96" s="175"/>
      <c r="I96" s="175"/>
      <c r="J96" s="175">
        <f t="shared" si="5"/>
        <v>0</v>
      </c>
      <c r="K96" s="176"/>
      <c r="L96" s="164"/>
      <c r="M96" s="174"/>
      <c r="N96" s="408"/>
      <c r="O96" s="272"/>
      <c r="P96" s="272"/>
      <c r="Q96" s="174"/>
      <c r="R96" s="174"/>
      <c r="S96" s="174"/>
      <c r="T96" s="174"/>
      <c r="U96" s="174"/>
      <c r="V96" s="174"/>
    </row>
    <row r="97" spans="1:22" ht="15" customHeight="1">
      <c r="A97" s="1"/>
      <c r="B97" s="122" t="s">
        <v>1118</v>
      </c>
      <c r="C97" s="15"/>
      <c r="D97" s="47" t="s">
        <v>86</v>
      </c>
      <c r="E97" s="48"/>
      <c r="F97" s="84"/>
      <c r="G97" s="31" t="s">
        <v>58</v>
      </c>
      <c r="H97" s="175"/>
      <c r="I97" s="175"/>
      <c r="J97" s="175">
        <f t="shared" si="5"/>
        <v>0</v>
      </c>
      <c r="K97" s="176"/>
      <c r="L97" s="164"/>
      <c r="M97" s="174"/>
      <c r="N97" s="408"/>
      <c r="O97" s="272"/>
      <c r="P97" s="272"/>
      <c r="Q97" s="174"/>
      <c r="R97" s="174"/>
      <c r="S97" s="174"/>
      <c r="T97" s="174"/>
      <c r="U97" s="174"/>
      <c r="V97" s="174"/>
    </row>
    <row r="98" spans="1:22" ht="15" customHeight="1">
      <c r="A98" s="1"/>
      <c r="B98" s="122" t="s">
        <v>1119</v>
      </c>
      <c r="C98" s="15"/>
      <c r="D98" s="47" t="s">
        <v>88</v>
      </c>
      <c r="E98" s="48"/>
      <c r="F98" s="84"/>
      <c r="G98" s="41" t="s">
        <v>285</v>
      </c>
      <c r="H98" s="175"/>
      <c r="I98" s="175"/>
      <c r="J98" s="175">
        <f t="shared" si="5"/>
        <v>0</v>
      </c>
      <c r="K98" s="176"/>
      <c r="L98" s="164"/>
      <c r="M98" s="174"/>
      <c r="N98" s="408"/>
      <c r="O98" s="272"/>
      <c r="P98" s="272"/>
      <c r="Q98" s="174"/>
      <c r="R98" s="174"/>
      <c r="S98" s="174"/>
      <c r="T98" s="174"/>
      <c r="U98" s="174"/>
      <c r="V98" s="174"/>
    </row>
    <row r="99" spans="1:22" ht="15" customHeight="1">
      <c r="A99" s="1"/>
      <c r="B99" s="122" t="s">
        <v>1120</v>
      </c>
      <c r="C99" s="15"/>
      <c r="D99" s="47" t="s">
        <v>89</v>
      </c>
      <c r="E99" s="48"/>
      <c r="F99" s="84"/>
      <c r="G99" s="41" t="s">
        <v>285</v>
      </c>
      <c r="H99" s="175"/>
      <c r="I99" s="175"/>
      <c r="J99" s="175">
        <f t="shared" si="5"/>
        <v>0</v>
      </c>
      <c r="K99" s="176"/>
      <c r="L99" s="164"/>
      <c r="M99" s="174"/>
      <c r="N99" s="408"/>
      <c r="O99" s="272"/>
      <c r="P99" s="272"/>
      <c r="Q99" s="174"/>
      <c r="R99" s="174"/>
      <c r="S99" s="174"/>
      <c r="T99" s="174"/>
      <c r="U99" s="174"/>
      <c r="V99" s="174"/>
    </row>
    <row r="100" spans="1:22" ht="15" customHeight="1">
      <c r="A100" s="1"/>
      <c r="B100" s="122" t="s">
        <v>1121</v>
      </c>
      <c r="C100" s="15"/>
      <c r="D100" s="52" t="s">
        <v>433</v>
      </c>
      <c r="E100" s="72"/>
      <c r="F100" s="84"/>
      <c r="G100" s="41" t="s">
        <v>285</v>
      </c>
      <c r="H100" s="175"/>
      <c r="I100" s="175"/>
      <c r="J100" s="175">
        <f t="shared" si="5"/>
        <v>0</v>
      </c>
      <c r="K100" s="176"/>
      <c r="L100" s="164"/>
      <c r="M100" s="174"/>
      <c r="N100" s="408"/>
      <c r="O100" s="272"/>
      <c r="P100" s="272"/>
      <c r="Q100" s="174"/>
      <c r="R100" s="174"/>
      <c r="S100" s="174"/>
      <c r="T100" s="174"/>
      <c r="U100" s="174"/>
      <c r="V100" s="174"/>
    </row>
    <row r="101" spans="1:22" ht="15" customHeight="1">
      <c r="A101" s="1"/>
      <c r="B101" s="115" t="s">
        <v>866</v>
      </c>
      <c r="C101" s="121" t="s">
        <v>90</v>
      </c>
      <c r="D101" s="118"/>
      <c r="E101" s="118"/>
      <c r="F101" s="119"/>
      <c r="G101" s="119"/>
      <c r="H101" s="169"/>
      <c r="I101" s="169"/>
      <c r="J101" s="169"/>
      <c r="K101" s="170">
        <f>SUM(J102:J105)</f>
        <v>0</v>
      </c>
      <c r="L101" s="164"/>
      <c r="M101" s="171">
        <f>SUM(M102:M105)</f>
        <v>0</v>
      </c>
      <c r="N101" s="411"/>
      <c r="O101" s="274"/>
      <c r="P101" s="274"/>
      <c r="Q101" s="282"/>
      <c r="R101" s="269"/>
      <c r="S101" s="269"/>
      <c r="T101" s="269"/>
      <c r="U101" s="269"/>
      <c r="V101" s="283"/>
    </row>
    <row r="102" spans="1:22" ht="15" customHeight="1">
      <c r="A102" s="1"/>
      <c r="B102" s="122" t="s">
        <v>647</v>
      </c>
      <c r="C102" s="15" t="s">
        <v>91</v>
      </c>
      <c r="D102" s="47" t="s">
        <v>93</v>
      </c>
      <c r="E102" s="71"/>
      <c r="F102" s="87"/>
      <c r="G102" s="33" t="s">
        <v>58</v>
      </c>
      <c r="H102" s="172"/>
      <c r="I102" s="172"/>
      <c r="J102" s="172">
        <f>SUM(H102*I102)</f>
        <v>0</v>
      </c>
      <c r="K102" s="173"/>
      <c r="L102" s="164"/>
      <c r="M102" s="174"/>
      <c r="N102" s="408"/>
      <c r="O102" s="272"/>
      <c r="P102" s="272"/>
      <c r="Q102" s="174"/>
      <c r="R102" s="174"/>
      <c r="S102" s="174"/>
      <c r="T102" s="174"/>
      <c r="U102" s="174"/>
      <c r="V102" s="174"/>
    </row>
    <row r="103" spans="1:22" ht="15" customHeight="1">
      <c r="A103" s="1"/>
      <c r="B103" s="122" t="s">
        <v>1122</v>
      </c>
      <c r="C103" s="92"/>
      <c r="D103" s="47" t="s">
        <v>95</v>
      </c>
      <c r="E103" s="48"/>
      <c r="F103" s="84"/>
      <c r="G103" s="31" t="s">
        <v>58</v>
      </c>
      <c r="H103" s="175"/>
      <c r="I103" s="175"/>
      <c r="J103" s="175">
        <f>SUM(H103*I103)</f>
        <v>0</v>
      </c>
      <c r="K103" s="176"/>
      <c r="L103" s="164"/>
      <c r="M103" s="174"/>
      <c r="N103" s="408"/>
      <c r="O103" s="272"/>
      <c r="P103" s="272"/>
      <c r="Q103" s="174"/>
      <c r="R103" s="174"/>
      <c r="S103" s="174"/>
      <c r="T103" s="174"/>
      <c r="U103" s="174"/>
      <c r="V103" s="174"/>
    </row>
    <row r="104" spans="1:22" ht="15" customHeight="1">
      <c r="A104" s="1"/>
      <c r="B104" s="122" t="s">
        <v>654</v>
      </c>
      <c r="C104" s="15" t="s">
        <v>96</v>
      </c>
      <c r="D104" s="47" t="s">
        <v>99</v>
      </c>
      <c r="E104" s="48"/>
      <c r="F104" s="84"/>
      <c r="G104" s="31" t="s">
        <v>58</v>
      </c>
      <c r="H104" s="175"/>
      <c r="I104" s="175"/>
      <c r="J104" s="175">
        <f>SUM(H104*I104)</f>
        <v>0</v>
      </c>
      <c r="K104" s="176"/>
      <c r="L104" s="164"/>
      <c r="M104" s="174"/>
      <c r="N104" s="408"/>
      <c r="O104" s="272"/>
      <c r="P104" s="272"/>
      <c r="Q104" s="174"/>
      <c r="R104" s="174"/>
      <c r="S104" s="174"/>
      <c r="T104" s="174"/>
      <c r="U104" s="174"/>
      <c r="V104" s="174"/>
    </row>
    <row r="105" spans="1:22" ht="15" customHeight="1">
      <c r="A105" s="1"/>
      <c r="B105" s="122" t="s">
        <v>1123</v>
      </c>
      <c r="C105" s="15"/>
      <c r="D105" s="47" t="s">
        <v>100</v>
      </c>
      <c r="E105" s="48"/>
      <c r="F105" s="84"/>
      <c r="G105" s="31" t="s">
        <v>58</v>
      </c>
      <c r="H105" s="175"/>
      <c r="I105" s="175"/>
      <c r="J105" s="175">
        <f>SUM(H105*I105)</f>
        <v>0</v>
      </c>
      <c r="K105" s="176"/>
      <c r="L105" s="164"/>
      <c r="M105" s="174"/>
      <c r="N105" s="408"/>
      <c r="O105" s="272"/>
      <c r="P105" s="272"/>
      <c r="Q105" s="174"/>
      <c r="R105" s="174"/>
      <c r="S105" s="174"/>
      <c r="T105" s="174"/>
      <c r="U105" s="174"/>
      <c r="V105" s="174"/>
    </row>
    <row r="106" spans="1:22" ht="15" customHeight="1">
      <c r="A106" s="1"/>
      <c r="B106" s="115" t="s">
        <v>915</v>
      </c>
      <c r="C106" s="240" t="s">
        <v>102</v>
      </c>
      <c r="D106" s="118"/>
      <c r="E106" s="123" t="str">
        <f>+$E$15</f>
        <v>DIMENSIÓN ESPESOR MARCAS Y MODELOS</v>
      </c>
      <c r="F106" s="119"/>
      <c r="G106" s="119"/>
      <c r="H106" s="169"/>
      <c r="I106" s="169"/>
      <c r="J106" s="169"/>
      <c r="K106" s="170">
        <f>SUM(J107:J130)</f>
        <v>0</v>
      </c>
      <c r="L106" s="164"/>
      <c r="M106" s="171">
        <f>SUM(M107:M130)</f>
        <v>0</v>
      </c>
      <c r="N106" s="411"/>
      <c r="O106" s="274"/>
      <c r="P106" s="274"/>
      <c r="Q106" s="282"/>
      <c r="R106" s="269"/>
      <c r="S106" s="269"/>
      <c r="T106" s="269"/>
      <c r="U106" s="269"/>
      <c r="V106" s="283"/>
    </row>
    <row r="107" spans="1:22" ht="15" customHeight="1">
      <c r="A107" s="1"/>
      <c r="B107" s="129" t="s">
        <v>1124</v>
      </c>
      <c r="C107" s="241" t="s">
        <v>103</v>
      </c>
      <c r="D107" s="13" t="s">
        <v>104</v>
      </c>
      <c r="E107" s="11"/>
      <c r="F107" s="33"/>
      <c r="G107" s="33" t="s">
        <v>58</v>
      </c>
      <c r="H107" s="172"/>
      <c r="I107" s="172"/>
      <c r="J107" s="172">
        <f>SUM(H107*I107)</f>
        <v>0</v>
      </c>
      <c r="K107" s="173"/>
      <c r="L107" s="164"/>
      <c r="M107" s="174"/>
      <c r="N107" s="408"/>
      <c r="O107" s="272"/>
      <c r="P107" s="272"/>
      <c r="Q107" s="174"/>
      <c r="R107" s="174"/>
      <c r="S107" s="174"/>
      <c r="T107" s="174"/>
      <c r="U107" s="174"/>
      <c r="V107" s="174"/>
    </row>
    <row r="108" spans="1:22" ht="15" customHeight="1">
      <c r="A108" s="1"/>
      <c r="B108" s="129" t="s">
        <v>1125</v>
      </c>
      <c r="C108" s="126"/>
      <c r="D108" s="83" t="s">
        <v>362</v>
      </c>
      <c r="E108" s="72"/>
      <c r="F108" s="84"/>
      <c r="G108" s="31" t="s">
        <v>58</v>
      </c>
      <c r="H108" s="175"/>
      <c r="I108" s="175"/>
      <c r="J108" s="175">
        <f aca="true" t="shared" si="6" ref="J108:J130">SUM(H108*I108)</f>
        <v>0</v>
      </c>
      <c r="K108" s="176"/>
      <c r="L108" s="164"/>
      <c r="M108" s="174"/>
      <c r="N108" s="408"/>
      <c r="O108" s="272"/>
      <c r="P108" s="272"/>
      <c r="Q108" s="174"/>
      <c r="R108" s="174"/>
      <c r="S108" s="174"/>
      <c r="T108" s="174"/>
      <c r="U108" s="174"/>
      <c r="V108" s="174"/>
    </row>
    <row r="109" spans="1:22" ht="15" customHeight="1">
      <c r="A109" s="1"/>
      <c r="B109" s="129" t="s">
        <v>1126</v>
      </c>
      <c r="C109" s="126"/>
      <c r="D109" s="13" t="s">
        <v>1105</v>
      </c>
      <c r="E109" s="28"/>
      <c r="F109" s="31"/>
      <c r="G109" s="31" t="s">
        <v>58</v>
      </c>
      <c r="H109" s="175"/>
      <c r="I109" s="175"/>
      <c r="J109" s="175">
        <f t="shared" si="6"/>
        <v>0</v>
      </c>
      <c r="K109" s="176"/>
      <c r="L109" s="164"/>
      <c r="M109" s="174"/>
      <c r="N109" s="408"/>
      <c r="O109" s="272"/>
      <c r="P109" s="272"/>
      <c r="Q109" s="174"/>
      <c r="R109" s="174"/>
      <c r="S109" s="174"/>
      <c r="T109" s="174"/>
      <c r="U109" s="174"/>
      <c r="V109" s="174"/>
    </row>
    <row r="110" spans="1:22" ht="15" customHeight="1">
      <c r="A110" s="1"/>
      <c r="B110" s="129" t="s">
        <v>1127</v>
      </c>
      <c r="C110" s="126"/>
      <c r="D110" s="83" t="s">
        <v>558</v>
      </c>
      <c r="E110" s="72"/>
      <c r="F110" s="84"/>
      <c r="G110" s="31" t="s">
        <v>58</v>
      </c>
      <c r="H110" s="175"/>
      <c r="I110" s="175"/>
      <c r="J110" s="175">
        <f t="shared" si="6"/>
        <v>0</v>
      </c>
      <c r="K110" s="176"/>
      <c r="L110" s="164"/>
      <c r="M110" s="174"/>
      <c r="N110" s="408"/>
      <c r="O110" s="272"/>
      <c r="P110" s="272"/>
      <c r="Q110" s="174"/>
      <c r="R110" s="174"/>
      <c r="S110" s="174"/>
      <c r="T110" s="174"/>
      <c r="U110" s="174"/>
      <c r="V110" s="174"/>
    </row>
    <row r="111" spans="1:22" ht="15" customHeight="1">
      <c r="A111" s="1"/>
      <c r="B111" s="129" t="s">
        <v>1128</v>
      </c>
      <c r="C111" s="126"/>
      <c r="D111" s="96" t="s">
        <v>1106</v>
      </c>
      <c r="E111" s="96"/>
      <c r="F111" s="84"/>
      <c r="G111" s="31" t="s">
        <v>58</v>
      </c>
      <c r="H111" s="175"/>
      <c r="I111" s="175"/>
      <c r="J111" s="175">
        <f t="shared" si="6"/>
        <v>0</v>
      </c>
      <c r="K111" s="176"/>
      <c r="L111" s="164"/>
      <c r="M111" s="174"/>
      <c r="N111" s="408"/>
      <c r="O111" s="272"/>
      <c r="P111" s="272"/>
      <c r="Q111" s="174"/>
      <c r="R111" s="174"/>
      <c r="S111" s="174"/>
      <c r="T111" s="174"/>
      <c r="U111" s="174"/>
      <c r="V111" s="174"/>
    </row>
    <row r="112" spans="1:22" ht="15" customHeight="1">
      <c r="A112" s="1"/>
      <c r="B112" s="129" t="s">
        <v>1129</v>
      </c>
      <c r="C112" s="126"/>
      <c r="D112" s="83" t="s">
        <v>1107</v>
      </c>
      <c r="E112" s="72"/>
      <c r="F112" s="84"/>
      <c r="G112" s="31" t="s">
        <v>58</v>
      </c>
      <c r="H112" s="175"/>
      <c r="I112" s="175"/>
      <c r="J112" s="175">
        <f t="shared" si="6"/>
        <v>0</v>
      </c>
      <c r="K112" s="176"/>
      <c r="L112" s="164"/>
      <c r="M112" s="174"/>
      <c r="N112" s="408"/>
      <c r="O112" s="272"/>
      <c r="P112" s="272"/>
      <c r="Q112" s="174"/>
      <c r="R112" s="174"/>
      <c r="S112" s="174"/>
      <c r="T112" s="174"/>
      <c r="U112" s="174"/>
      <c r="V112" s="174"/>
    </row>
    <row r="113" spans="1:22" ht="15" customHeight="1">
      <c r="A113" s="1"/>
      <c r="B113" s="129" t="s">
        <v>1130</v>
      </c>
      <c r="C113" s="241" t="s">
        <v>112</v>
      </c>
      <c r="D113" s="47" t="s">
        <v>113</v>
      </c>
      <c r="E113" s="48"/>
      <c r="F113" s="84"/>
      <c r="G113" s="31" t="s">
        <v>58</v>
      </c>
      <c r="H113" s="175"/>
      <c r="I113" s="175"/>
      <c r="J113" s="175">
        <f t="shared" si="6"/>
        <v>0</v>
      </c>
      <c r="K113" s="176"/>
      <c r="L113" s="164"/>
      <c r="M113" s="174"/>
      <c r="N113" s="408"/>
      <c r="O113" s="272"/>
      <c r="P113" s="272"/>
      <c r="Q113" s="174"/>
      <c r="R113" s="174"/>
      <c r="S113" s="174"/>
      <c r="T113" s="174"/>
      <c r="U113" s="174"/>
      <c r="V113" s="174"/>
    </row>
    <row r="114" spans="1:22" ht="15" customHeight="1">
      <c r="A114" s="1"/>
      <c r="B114" s="129" t="s">
        <v>1131</v>
      </c>
      <c r="C114" s="127"/>
      <c r="D114" s="47" t="s">
        <v>114</v>
      </c>
      <c r="E114" s="48"/>
      <c r="F114" s="84"/>
      <c r="G114" s="31" t="s">
        <v>285</v>
      </c>
      <c r="H114" s="175"/>
      <c r="I114" s="175"/>
      <c r="J114" s="175">
        <f t="shared" si="6"/>
        <v>0</v>
      </c>
      <c r="K114" s="176"/>
      <c r="L114" s="164"/>
      <c r="M114" s="174"/>
      <c r="N114" s="408"/>
      <c r="O114" s="272"/>
      <c r="P114" s="272"/>
      <c r="Q114" s="174"/>
      <c r="R114" s="174"/>
      <c r="S114" s="174"/>
      <c r="T114" s="174"/>
      <c r="U114" s="174"/>
      <c r="V114" s="174"/>
    </row>
    <row r="115" spans="1:22" ht="15" customHeight="1">
      <c r="A115" s="1"/>
      <c r="B115" s="129" t="s">
        <v>1132</v>
      </c>
      <c r="C115" s="241" t="s">
        <v>283</v>
      </c>
      <c r="D115" s="28" t="s">
        <v>1109</v>
      </c>
      <c r="E115" s="28"/>
      <c r="F115" s="31"/>
      <c r="G115" s="31" t="s">
        <v>58</v>
      </c>
      <c r="H115" s="175"/>
      <c r="I115" s="175"/>
      <c r="J115" s="175">
        <f t="shared" si="6"/>
        <v>0</v>
      </c>
      <c r="K115" s="176"/>
      <c r="L115" s="164"/>
      <c r="M115" s="174"/>
      <c r="N115" s="408"/>
      <c r="O115" s="272"/>
      <c r="P115" s="272"/>
      <c r="Q115" s="174"/>
      <c r="R115" s="174"/>
      <c r="S115" s="174"/>
      <c r="T115" s="174"/>
      <c r="U115" s="174"/>
      <c r="V115" s="174"/>
    </row>
    <row r="116" spans="1:22" ht="15" customHeight="1">
      <c r="A116" s="1"/>
      <c r="B116" s="129" t="s">
        <v>1133</v>
      </c>
      <c r="C116" s="126"/>
      <c r="D116" s="52" t="s">
        <v>1110</v>
      </c>
      <c r="E116" s="72"/>
      <c r="F116" s="84"/>
      <c r="G116" s="41" t="s">
        <v>58</v>
      </c>
      <c r="H116" s="175"/>
      <c r="I116" s="175"/>
      <c r="J116" s="175">
        <f t="shared" si="6"/>
        <v>0</v>
      </c>
      <c r="K116" s="176"/>
      <c r="L116" s="164"/>
      <c r="M116" s="174"/>
      <c r="N116" s="408"/>
      <c r="O116" s="272"/>
      <c r="P116" s="272"/>
      <c r="Q116" s="174"/>
      <c r="R116" s="174"/>
      <c r="S116" s="174"/>
      <c r="T116" s="174"/>
      <c r="U116" s="174"/>
      <c r="V116" s="174"/>
    </row>
    <row r="117" spans="1:22" ht="15" customHeight="1">
      <c r="A117" s="1"/>
      <c r="B117" s="129" t="s">
        <v>1134</v>
      </c>
      <c r="C117" s="126"/>
      <c r="D117" s="28" t="s">
        <v>1111</v>
      </c>
      <c r="E117" s="28"/>
      <c r="F117" s="31"/>
      <c r="G117" s="31" t="s">
        <v>285</v>
      </c>
      <c r="H117" s="175"/>
      <c r="I117" s="175"/>
      <c r="J117" s="175">
        <f t="shared" si="6"/>
        <v>0</v>
      </c>
      <c r="K117" s="176"/>
      <c r="L117" s="164"/>
      <c r="M117" s="174"/>
      <c r="N117" s="408"/>
      <c r="O117" s="272"/>
      <c r="P117" s="272"/>
      <c r="Q117" s="174"/>
      <c r="R117" s="174"/>
      <c r="S117" s="174"/>
      <c r="T117" s="174"/>
      <c r="U117" s="174"/>
      <c r="V117" s="174"/>
    </row>
    <row r="118" spans="1:22" ht="15" customHeight="1">
      <c r="A118" s="1"/>
      <c r="B118" s="129" t="s">
        <v>1135</v>
      </c>
      <c r="C118" s="127"/>
      <c r="D118" s="52" t="s">
        <v>1112</v>
      </c>
      <c r="E118" s="72"/>
      <c r="F118" s="84"/>
      <c r="G118" s="41" t="s">
        <v>285</v>
      </c>
      <c r="H118" s="175"/>
      <c r="I118" s="175"/>
      <c r="J118" s="175">
        <f t="shared" si="6"/>
        <v>0</v>
      </c>
      <c r="K118" s="176"/>
      <c r="L118" s="164"/>
      <c r="M118" s="174"/>
      <c r="N118" s="408"/>
      <c r="O118" s="272"/>
      <c r="P118" s="272"/>
      <c r="Q118" s="174"/>
      <c r="R118" s="174"/>
      <c r="S118" s="174"/>
      <c r="T118" s="174"/>
      <c r="U118" s="174"/>
      <c r="V118" s="174"/>
    </row>
    <row r="119" spans="1:22" ht="15" customHeight="1">
      <c r="A119" s="1"/>
      <c r="B119" s="129" t="s">
        <v>1136</v>
      </c>
      <c r="C119" s="241" t="s">
        <v>116</v>
      </c>
      <c r="D119" s="42" t="s">
        <v>1113</v>
      </c>
      <c r="E119" s="42"/>
      <c r="F119" s="31"/>
      <c r="G119" s="31" t="s">
        <v>58</v>
      </c>
      <c r="H119" s="175"/>
      <c r="I119" s="175"/>
      <c r="J119" s="175">
        <f t="shared" si="6"/>
        <v>0</v>
      </c>
      <c r="K119" s="176"/>
      <c r="L119" s="164"/>
      <c r="M119" s="174"/>
      <c r="N119" s="408"/>
      <c r="O119" s="272"/>
      <c r="P119" s="272"/>
      <c r="Q119" s="174"/>
      <c r="R119" s="174"/>
      <c r="S119" s="174"/>
      <c r="T119" s="174"/>
      <c r="U119" s="174"/>
      <c r="V119" s="174"/>
    </row>
    <row r="120" spans="1:22" ht="15" customHeight="1">
      <c r="A120" s="1"/>
      <c r="B120" s="129" t="s">
        <v>1137</v>
      </c>
      <c r="C120" s="126"/>
      <c r="D120" s="42" t="s">
        <v>1114</v>
      </c>
      <c r="E120" s="42"/>
      <c r="F120" s="31"/>
      <c r="G120" s="31" t="s">
        <v>58</v>
      </c>
      <c r="H120" s="175"/>
      <c r="I120" s="175"/>
      <c r="J120" s="175">
        <f>SUM(H120*I120)</f>
        <v>0</v>
      </c>
      <c r="K120" s="176"/>
      <c r="L120" s="164"/>
      <c r="M120" s="174"/>
      <c r="N120" s="408"/>
      <c r="O120" s="272"/>
      <c r="P120" s="272"/>
      <c r="Q120" s="174"/>
      <c r="R120" s="174"/>
      <c r="S120" s="174"/>
      <c r="T120" s="174"/>
      <c r="U120" s="174"/>
      <c r="V120" s="174"/>
    </row>
    <row r="121" spans="1:22" ht="15" customHeight="1">
      <c r="A121" s="1"/>
      <c r="B121" s="129" t="s">
        <v>1138</v>
      </c>
      <c r="C121" s="126"/>
      <c r="D121" s="42" t="s">
        <v>1115</v>
      </c>
      <c r="E121" s="42"/>
      <c r="F121" s="31"/>
      <c r="G121" s="31" t="s">
        <v>58</v>
      </c>
      <c r="H121" s="175"/>
      <c r="I121" s="175"/>
      <c r="J121" s="175">
        <f>SUM(H121*I121)</f>
        <v>0</v>
      </c>
      <c r="K121" s="176"/>
      <c r="L121" s="164"/>
      <c r="M121" s="174"/>
      <c r="N121" s="408"/>
      <c r="O121" s="272"/>
      <c r="P121" s="272"/>
      <c r="Q121" s="174"/>
      <c r="R121" s="174"/>
      <c r="S121" s="174"/>
      <c r="T121" s="174"/>
      <c r="U121" s="174"/>
      <c r="V121" s="174"/>
    </row>
    <row r="122" spans="1:22" ht="15" customHeight="1">
      <c r="A122" s="1"/>
      <c r="B122" s="129" t="s">
        <v>1139</v>
      </c>
      <c r="C122" s="126"/>
      <c r="D122" s="42" t="s">
        <v>1116</v>
      </c>
      <c r="E122" s="42"/>
      <c r="F122" s="31"/>
      <c r="G122" s="31" t="s">
        <v>58</v>
      </c>
      <c r="H122" s="175"/>
      <c r="I122" s="175"/>
      <c r="J122" s="175">
        <f>SUM(H122*I122)</f>
        <v>0</v>
      </c>
      <c r="K122" s="176"/>
      <c r="L122" s="164"/>
      <c r="M122" s="174"/>
      <c r="N122" s="408"/>
      <c r="O122" s="272"/>
      <c r="P122" s="272"/>
      <c r="Q122" s="174"/>
      <c r="R122" s="174"/>
      <c r="S122" s="174"/>
      <c r="T122" s="174"/>
      <c r="U122" s="174"/>
      <c r="V122" s="174"/>
    </row>
    <row r="123" spans="1:22" ht="15" customHeight="1">
      <c r="A123" s="1"/>
      <c r="B123" s="129" t="s">
        <v>1140</v>
      </c>
      <c r="C123" s="126"/>
      <c r="D123" s="42" t="s">
        <v>1117</v>
      </c>
      <c r="E123" s="42"/>
      <c r="F123" s="31"/>
      <c r="G123" s="31" t="s">
        <v>58</v>
      </c>
      <c r="H123" s="175"/>
      <c r="I123" s="175"/>
      <c r="J123" s="175">
        <f>SUM(H123*I123)</f>
        <v>0</v>
      </c>
      <c r="K123" s="176"/>
      <c r="L123" s="164"/>
      <c r="M123" s="174"/>
      <c r="N123" s="408"/>
      <c r="O123" s="272"/>
      <c r="P123" s="272"/>
      <c r="Q123" s="174"/>
      <c r="R123" s="174"/>
      <c r="S123" s="174"/>
      <c r="T123" s="174"/>
      <c r="U123" s="174"/>
      <c r="V123" s="174"/>
    </row>
    <row r="124" spans="1:22" ht="15" customHeight="1">
      <c r="A124" s="1"/>
      <c r="B124" s="129" t="s">
        <v>1141</v>
      </c>
      <c r="C124" s="126"/>
      <c r="D124" s="52" t="s">
        <v>558</v>
      </c>
      <c r="E124" s="72"/>
      <c r="F124" s="84"/>
      <c r="G124" s="41" t="s">
        <v>58</v>
      </c>
      <c r="H124" s="175"/>
      <c r="I124" s="175"/>
      <c r="J124" s="175">
        <f t="shared" si="6"/>
        <v>0</v>
      </c>
      <c r="K124" s="176"/>
      <c r="L124" s="164"/>
      <c r="M124" s="174"/>
      <c r="N124" s="408"/>
      <c r="O124" s="272"/>
      <c r="P124" s="272"/>
      <c r="Q124" s="174"/>
      <c r="R124" s="174"/>
      <c r="S124" s="174"/>
      <c r="T124" s="174"/>
      <c r="U124" s="174"/>
      <c r="V124" s="174"/>
    </row>
    <row r="125" spans="1:22" ht="15" customHeight="1">
      <c r="A125" s="1"/>
      <c r="B125" s="129" t="s">
        <v>1142</v>
      </c>
      <c r="C125" s="126"/>
      <c r="D125" s="28" t="s">
        <v>388</v>
      </c>
      <c r="E125" s="28"/>
      <c r="F125" s="31"/>
      <c r="G125" s="31" t="s">
        <v>285</v>
      </c>
      <c r="H125" s="175"/>
      <c r="I125" s="175"/>
      <c r="J125" s="175">
        <f t="shared" si="6"/>
        <v>0</v>
      </c>
      <c r="K125" s="176"/>
      <c r="L125" s="164"/>
      <c r="M125" s="174"/>
      <c r="N125" s="408"/>
      <c r="O125" s="272"/>
      <c r="P125" s="272"/>
      <c r="Q125" s="174"/>
      <c r="R125" s="174"/>
      <c r="S125" s="174"/>
      <c r="T125" s="174"/>
      <c r="U125" s="174"/>
      <c r="V125" s="174"/>
    </row>
    <row r="126" spans="1:22" ht="15" customHeight="1">
      <c r="A126" s="1"/>
      <c r="B126" s="129" t="s">
        <v>1143</v>
      </c>
      <c r="C126" s="127"/>
      <c r="D126" s="52" t="s">
        <v>389</v>
      </c>
      <c r="E126" s="72"/>
      <c r="F126" s="84"/>
      <c r="G126" s="41" t="s">
        <v>285</v>
      </c>
      <c r="H126" s="175"/>
      <c r="I126" s="175"/>
      <c r="J126" s="175">
        <f t="shared" si="6"/>
        <v>0</v>
      </c>
      <c r="K126" s="176"/>
      <c r="L126" s="164"/>
      <c r="M126" s="174"/>
      <c r="N126" s="408"/>
      <c r="O126" s="272"/>
      <c r="P126" s="272"/>
      <c r="Q126" s="174"/>
      <c r="R126" s="174"/>
      <c r="S126" s="174"/>
      <c r="T126" s="174"/>
      <c r="U126" s="174"/>
      <c r="V126" s="174"/>
    </row>
    <row r="127" spans="1:22" ht="15" customHeight="1">
      <c r="A127" s="30"/>
      <c r="B127" s="129" t="s">
        <v>1144</v>
      </c>
      <c r="C127" s="241" t="s">
        <v>739</v>
      </c>
      <c r="D127" s="52"/>
      <c r="E127" s="83"/>
      <c r="F127" s="36"/>
      <c r="G127" s="79"/>
      <c r="H127" s="177"/>
      <c r="I127" s="177"/>
      <c r="J127" s="178"/>
      <c r="K127" s="181"/>
      <c r="L127" s="164"/>
      <c r="M127" s="174"/>
      <c r="N127" s="408"/>
      <c r="O127" s="272"/>
      <c r="P127" s="272"/>
      <c r="Q127" s="174"/>
      <c r="R127" s="174"/>
      <c r="S127" s="174"/>
      <c r="T127" s="174"/>
      <c r="U127" s="174"/>
      <c r="V127" s="174"/>
    </row>
    <row r="128" spans="1:22" ht="15" customHeight="1">
      <c r="A128" s="30"/>
      <c r="B128" s="129" t="s">
        <v>1145</v>
      </c>
      <c r="C128" s="126"/>
      <c r="D128" s="83" t="s">
        <v>121</v>
      </c>
      <c r="E128" s="42"/>
      <c r="F128" s="36"/>
      <c r="G128" s="41" t="s">
        <v>58</v>
      </c>
      <c r="H128" s="175"/>
      <c r="I128" s="175"/>
      <c r="J128" s="175">
        <f t="shared" si="6"/>
        <v>0</v>
      </c>
      <c r="K128" s="181"/>
      <c r="L128" s="164"/>
      <c r="M128" s="174"/>
      <c r="N128" s="408"/>
      <c r="O128" s="272"/>
      <c r="P128" s="272"/>
      <c r="Q128" s="174"/>
      <c r="R128" s="174"/>
      <c r="S128" s="174"/>
      <c r="T128" s="174"/>
      <c r="U128" s="174"/>
      <c r="V128" s="174"/>
    </row>
    <row r="129" spans="1:22" ht="15" customHeight="1">
      <c r="A129" s="30"/>
      <c r="B129" s="129" t="s">
        <v>1146</v>
      </c>
      <c r="C129" s="126"/>
      <c r="D129" s="83" t="s">
        <v>740</v>
      </c>
      <c r="E129" s="42"/>
      <c r="F129" s="36"/>
      <c r="G129" s="41" t="s">
        <v>58</v>
      </c>
      <c r="H129" s="175"/>
      <c r="I129" s="175"/>
      <c r="J129" s="175">
        <f t="shared" si="6"/>
        <v>0</v>
      </c>
      <c r="K129" s="181"/>
      <c r="L129" s="164"/>
      <c r="M129" s="174"/>
      <c r="N129" s="408"/>
      <c r="O129" s="272"/>
      <c r="P129" s="272"/>
      <c r="Q129" s="174"/>
      <c r="R129" s="174"/>
      <c r="S129" s="174"/>
      <c r="T129" s="174"/>
      <c r="U129" s="174"/>
      <c r="V129" s="174"/>
    </row>
    <row r="130" spans="1:22" ht="15" customHeight="1">
      <c r="A130" s="30"/>
      <c r="B130" s="129" t="s">
        <v>1147</v>
      </c>
      <c r="C130" s="127"/>
      <c r="D130" s="83" t="s">
        <v>741</v>
      </c>
      <c r="E130" s="42"/>
      <c r="F130" s="36"/>
      <c r="G130" s="41" t="s">
        <v>58</v>
      </c>
      <c r="H130" s="175"/>
      <c r="I130" s="175"/>
      <c r="J130" s="175">
        <f t="shared" si="6"/>
        <v>0</v>
      </c>
      <c r="K130" s="181"/>
      <c r="L130" s="164"/>
      <c r="M130" s="174"/>
      <c r="N130" s="408"/>
      <c r="O130" s="272"/>
      <c r="P130" s="272"/>
      <c r="Q130" s="174"/>
      <c r="R130" s="174"/>
      <c r="S130" s="174"/>
      <c r="T130" s="174"/>
      <c r="U130" s="174"/>
      <c r="V130" s="174"/>
    </row>
    <row r="131" spans="1:22" ht="15" customHeight="1">
      <c r="A131" s="1"/>
      <c r="B131" s="115" t="s">
        <v>914</v>
      </c>
      <c r="C131" s="117" t="s">
        <v>405</v>
      </c>
      <c r="D131" s="118"/>
      <c r="E131" s="123" t="str">
        <f>+$E$15</f>
        <v>DIMENSIÓN ESPESOR MARCAS Y MODELOS</v>
      </c>
      <c r="F131" s="119"/>
      <c r="G131" s="119"/>
      <c r="H131" s="169"/>
      <c r="I131" s="169"/>
      <c r="J131" s="169"/>
      <c r="K131" s="170">
        <f>SUM(J132:J139)</f>
        <v>0</v>
      </c>
      <c r="L131" s="164"/>
      <c r="M131" s="171">
        <f>SUM(M132:M138)</f>
        <v>0</v>
      </c>
      <c r="N131" s="411"/>
      <c r="O131" s="274"/>
      <c r="P131" s="274"/>
      <c r="Q131" s="282"/>
      <c r="R131" s="269"/>
      <c r="S131" s="269"/>
      <c r="T131" s="269"/>
      <c r="U131" s="269"/>
      <c r="V131" s="283"/>
    </row>
    <row r="132" spans="1:22" ht="15" customHeight="1">
      <c r="A132" s="1"/>
      <c r="B132" s="122" t="s">
        <v>1156</v>
      </c>
      <c r="C132" s="12"/>
      <c r="D132" s="42" t="s">
        <v>1148</v>
      </c>
      <c r="E132" s="42"/>
      <c r="F132" s="33"/>
      <c r="G132" s="33" t="s">
        <v>58</v>
      </c>
      <c r="H132" s="172"/>
      <c r="I132" s="172"/>
      <c r="J132" s="172">
        <f aca="true" t="shared" si="7" ref="J132:J138">SUM(H132*I132)</f>
        <v>0</v>
      </c>
      <c r="K132" s="173"/>
      <c r="L132" s="164"/>
      <c r="M132" s="174"/>
      <c r="N132" s="408"/>
      <c r="O132" s="272"/>
      <c r="P132" s="272"/>
      <c r="Q132" s="174"/>
      <c r="R132" s="174"/>
      <c r="S132" s="174"/>
      <c r="T132" s="174"/>
      <c r="U132" s="174"/>
      <c r="V132" s="174"/>
    </row>
    <row r="133" spans="1:22" ht="15" customHeight="1">
      <c r="A133" s="1"/>
      <c r="B133" s="122" t="s">
        <v>1157</v>
      </c>
      <c r="C133" s="12"/>
      <c r="D133" s="42" t="s">
        <v>1150</v>
      </c>
      <c r="E133" s="42"/>
      <c r="F133" s="33"/>
      <c r="G133" s="33" t="s">
        <v>58</v>
      </c>
      <c r="H133" s="172"/>
      <c r="I133" s="172"/>
      <c r="J133" s="172">
        <f t="shared" si="7"/>
        <v>0</v>
      </c>
      <c r="K133" s="176"/>
      <c r="L133" s="164"/>
      <c r="M133" s="174"/>
      <c r="N133" s="408"/>
      <c r="O133" s="272"/>
      <c r="P133" s="272"/>
      <c r="Q133" s="174"/>
      <c r="R133" s="174"/>
      <c r="S133" s="174"/>
      <c r="T133" s="174"/>
      <c r="U133" s="174"/>
      <c r="V133" s="174"/>
    </row>
    <row r="134" spans="1:22" ht="15" customHeight="1">
      <c r="A134" s="1"/>
      <c r="B134" s="122" t="s">
        <v>1158</v>
      </c>
      <c r="C134" s="12"/>
      <c r="D134" s="42" t="s">
        <v>1151</v>
      </c>
      <c r="E134" s="42"/>
      <c r="F134" s="33"/>
      <c r="G134" s="33" t="s">
        <v>58</v>
      </c>
      <c r="H134" s="172"/>
      <c r="I134" s="172"/>
      <c r="J134" s="172">
        <f t="shared" si="7"/>
        <v>0</v>
      </c>
      <c r="K134" s="176"/>
      <c r="L134" s="164"/>
      <c r="M134" s="174"/>
      <c r="N134" s="408"/>
      <c r="O134" s="272"/>
      <c r="P134" s="272"/>
      <c r="Q134" s="174"/>
      <c r="R134" s="174"/>
      <c r="S134" s="174"/>
      <c r="T134" s="174"/>
      <c r="U134" s="174"/>
      <c r="V134" s="174"/>
    </row>
    <row r="135" spans="1:22" ht="15" customHeight="1">
      <c r="A135" s="1"/>
      <c r="B135" s="122" t="s">
        <v>1159</v>
      </c>
      <c r="C135" s="12"/>
      <c r="D135" s="42" t="s">
        <v>1152</v>
      </c>
      <c r="E135" s="42"/>
      <c r="F135" s="33"/>
      <c r="G135" s="33" t="s">
        <v>58</v>
      </c>
      <c r="H135" s="172"/>
      <c r="I135" s="172"/>
      <c r="J135" s="172">
        <f t="shared" si="7"/>
        <v>0</v>
      </c>
      <c r="K135" s="176"/>
      <c r="L135" s="164"/>
      <c r="M135" s="174"/>
      <c r="N135" s="408"/>
      <c r="O135" s="272"/>
      <c r="P135" s="272"/>
      <c r="Q135" s="174"/>
      <c r="R135" s="174"/>
      <c r="S135" s="174"/>
      <c r="T135" s="174"/>
      <c r="U135" s="174"/>
      <c r="V135" s="174"/>
    </row>
    <row r="136" spans="1:22" ht="15" customHeight="1">
      <c r="A136" s="1"/>
      <c r="B136" s="122" t="s">
        <v>1160</v>
      </c>
      <c r="C136" s="15"/>
      <c r="D136" s="52" t="s">
        <v>1149</v>
      </c>
      <c r="E136" s="72"/>
      <c r="F136" s="84"/>
      <c r="G136" s="31" t="s">
        <v>58</v>
      </c>
      <c r="H136" s="175"/>
      <c r="I136" s="175"/>
      <c r="J136" s="175">
        <f t="shared" si="7"/>
        <v>0</v>
      </c>
      <c r="K136" s="176"/>
      <c r="L136" s="164"/>
      <c r="M136" s="174"/>
      <c r="N136" s="408"/>
      <c r="O136" s="272"/>
      <c r="P136" s="272"/>
      <c r="Q136" s="174"/>
      <c r="R136" s="174"/>
      <c r="S136" s="174"/>
      <c r="T136" s="174"/>
      <c r="U136" s="174"/>
      <c r="V136" s="174"/>
    </row>
    <row r="137" spans="1:22" ht="15" customHeight="1">
      <c r="A137" s="1"/>
      <c r="B137" s="122" t="s">
        <v>1161</v>
      </c>
      <c r="C137" s="15"/>
      <c r="D137" s="52" t="s">
        <v>1153</v>
      </c>
      <c r="E137" s="72"/>
      <c r="F137" s="84"/>
      <c r="G137" s="31" t="s">
        <v>58</v>
      </c>
      <c r="H137" s="175"/>
      <c r="I137" s="175"/>
      <c r="J137" s="175">
        <f t="shared" si="7"/>
        <v>0</v>
      </c>
      <c r="K137" s="176"/>
      <c r="L137" s="164"/>
      <c r="M137" s="174"/>
      <c r="N137" s="408"/>
      <c r="O137" s="272"/>
      <c r="P137" s="272"/>
      <c r="Q137" s="174"/>
      <c r="R137" s="174"/>
      <c r="S137" s="174"/>
      <c r="T137" s="174"/>
      <c r="U137" s="174"/>
      <c r="V137" s="174"/>
    </row>
    <row r="138" spans="1:22" ht="15" customHeight="1">
      <c r="A138" s="1"/>
      <c r="B138" s="122" t="s">
        <v>1162</v>
      </c>
      <c r="C138" s="15"/>
      <c r="D138" s="52" t="s">
        <v>1154</v>
      </c>
      <c r="E138" s="72"/>
      <c r="F138" s="84"/>
      <c r="G138" s="41" t="s">
        <v>1155</v>
      </c>
      <c r="H138" s="175"/>
      <c r="I138" s="175"/>
      <c r="J138" s="175">
        <f t="shared" si="7"/>
        <v>0</v>
      </c>
      <c r="K138" s="176"/>
      <c r="L138" s="164"/>
      <c r="M138" s="174"/>
      <c r="N138" s="408"/>
      <c r="O138" s="272"/>
      <c r="P138" s="272"/>
      <c r="Q138" s="174"/>
      <c r="R138" s="174"/>
      <c r="S138" s="174"/>
      <c r="T138" s="174"/>
      <c r="U138" s="174"/>
      <c r="V138" s="174"/>
    </row>
    <row r="139" spans="1:22" ht="15" customHeight="1">
      <c r="A139" s="1"/>
      <c r="B139" s="122"/>
      <c r="C139" s="15"/>
      <c r="D139" s="42"/>
      <c r="E139" s="42"/>
      <c r="F139" s="31"/>
      <c r="G139" s="41"/>
      <c r="H139" s="175"/>
      <c r="I139" s="175"/>
      <c r="J139" s="175"/>
      <c r="K139" s="181"/>
      <c r="L139" s="164"/>
      <c r="M139" s="174"/>
      <c r="N139" s="408"/>
      <c r="O139" s="272"/>
      <c r="P139" s="272"/>
      <c r="Q139" s="174"/>
      <c r="R139" s="174"/>
      <c r="S139" s="174"/>
      <c r="T139" s="174"/>
      <c r="U139" s="174"/>
      <c r="V139" s="174"/>
    </row>
    <row r="140" spans="1:22" ht="15" customHeight="1">
      <c r="A140" s="1"/>
      <c r="B140" s="115" t="s">
        <v>892</v>
      </c>
      <c r="C140" s="117" t="s">
        <v>119</v>
      </c>
      <c r="D140" s="118"/>
      <c r="E140" s="118"/>
      <c r="F140" s="119"/>
      <c r="G140" s="119"/>
      <c r="H140" s="169"/>
      <c r="I140" s="169"/>
      <c r="J140" s="169"/>
      <c r="K140" s="170">
        <f>SUM(J141:J147)</f>
        <v>0</v>
      </c>
      <c r="L140" s="164"/>
      <c r="M140" s="171">
        <f>SUM(M141:M146)</f>
        <v>0</v>
      </c>
      <c r="N140" s="411"/>
      <c r="O140" s="274"/>
      <c r="P140" s="274"/>
      <c r="Q140" s="282"/>
      <c r="R140" s="269"/>
      <c r="S140" s="269"/>
      <c r="T140" s="269"/>
      <c r="U140" s="269"/>
      <c r="V140" s="283"/>
    </row>
    <row r="141" spans="1:22" ht="15" customHeight="1">
      <c r="A141" s="1"/>
      <c r="B141" s="122" t="s">
        <v>363</v>
      </c>
      <c r="C141" s="15" t="s">
        <v>120</v>
      </c>
      <c r="D141" s="88" t="s">
        <v>121</v>
      </c>
      <c r="E141" s="71"/>
      <c r="F141" s="87"/>
      <c r="G141" s="78" t="s">
        <v>434</v>
      </c>
      <c r="H141" s="172"/>
      <c r="I141" s="172"/>
      <c r="J141" s="172">
        <f aca="true" t="shared" si="8" ref="J141:J146">SUM(H141*I141)</f>
        <v>0</v>
      </c>
      <c r="K141" s="173"/>
      <c r="L141" s="164"/>
      <c r="M141" s="174"/>
      <c r="N141" s="408"/>
      <c r="O141" s="272"/>
      <c r="P141" s="272"/>
      <c r="Q141" s="174"/>
      <c r="R141" s="174"/>
      <c r="S141" s="174"/>
      <c r="T141" s="174"/>
      <c r="U141" s="174"/>
      <c r="V141" s="174"/>
    </row>
    <row r="142" spans="1:22" ht="15" customHeight="1">
      <c r="A142" s="1"/>
      <c r="B142" s="122" t="s">
        <v>364</v>
      </c>
      <c r="C142" s="92"/>
      <c r="D142" s="47" t="s">
        <v>47</v>
      </c>
      <c r="E142" s="48"/>
      <c r="F142" s="84"/>
      <c r="G142" s="78" t="s">
        <v>434</v>
      </c>
      <c r="H142" s="175"/>
      <c r="I142" s="175"/>
      <c r="J142" s="175">
        <f t="shared" si="8"/>
        <v>0</v>
      </c>
      <c r="K142" s="176"/>
      <c r="L142" s="164"/>
      <c r="M142" s="174"/>
      <c r="N142" s="408"/>
      <c r="O142" s="272"/>
      <c r="P142" s="272"/>
      <c r="Q142" s="174"/>
      <c r="R142" s="174"/>
      <c r="S142" s="174"/>
      <c r="T142" s="174"/>
      <c r="U142" s="174"/>
      <c r="V142" s="174"/>
    </row>
    <row r="143" spans="1:22" ht="15" customHeight="1">
      <c r="A143" s="1"/>
      <c r="B143" s="122" t="s">
        <v>365</v>
      </c>
      <c r="C143" s="15" t="s">
        <v>1066</v>
      </c>
      <c r="D143" s="47" t="s">
        <v>131</v>
      </c>
      <c r="E143" s="48"/>
      <c r="F143" s="84"/>
      <c r="G143" s="78" t="s">
        <v>434</v>
      </c>
      <c r="H143" s="175"/>
      <c r="I143" s="175"/>
      <c r="J143" s="175">
        <f t="shared" si="8"/>
        <v>0</v>
      </c>
      <c r="K143" s="176"/>
      <c r="L143" s="164"/>
      <c r="M143" s="174"/>
      <c r="N143" s="408"/>
      <c r="O143" s="272"/>
      <c r="P143" s="272"/>
      <c r="Q143" s="174"/>
      <c r="R143" s="174"/>
      <c r="S143" s="174"/>
      <c r="T143" s="174"/>
      <c r="U143" s="174"/>
      <c r="V143" s="174"/>
    </row>
    <row r="144" spans="1:22" ht="15" customHeight="1">
      <c r="A144" s="1"/>
      <c r="B144" s="122" t="s">
        <v>366</v>
      </c>
      <c r="C144" s="15"/>
      <c r="D144" s="47" t="s">
        <v>134</v>
      </c>
      <c r="E144" s="48"/>
      <c r="F144" s="84"/>
      <c r="G144" s="78" t="s">
        <v>434</v>
      </c>
      <c r="H144" s="175"/>
      <c r="I144" s="175"/>
      <c r="J144" s="175">
        <f t="shared" si="8"/>
        <v>0</v>
      </c>
      <c r="K144" s="176"/>
      <c r="L144" s="164"/>
      <c r="M144" s="174"/>
      <c r="N144" s="408"/>
      <c r="O144" s="272"/>
      <c r="P144" s="272"/>
      <c r="Q144" s="174"/>
      <c r="R144" s="174"/>
      <c r="S144" s="174"/>
      <c r="T144" s="174"/>
      <c r="U144" s="174"/>
      <c r="V144" s="174"/>
    </row>
    <row r="145" spans="1:22" ht="15" customHeight="1">
      <c r="A145" s="1"/>
      <c r="B145" s="122" t="s">
        <v>367</v>
      </c>
      <c r="C145" s="144" t="s">
        <v>1163</v>
      </c>
      <c r="D145" s="95" t="s">
        <v>1183</v>
      </c>
      <c r="E145" s="86"/>
      <c r="F145" s="31"/>
      <c r="G145" s="41" t="s">
        <v>1155</v>
      </c>
      <c r="H145" s="175"/>
      <c r="I145" s="173"/>
      <c r="J145" s="175">
        <f t="shared" si="8"/>
        <v>0</v>
      </c>
      <c r="K145" s="176"/>
      <c r="L145" s="164"/>
      <c r="M145" s="174"/>
      <c r="N145" s="408"/>
      <c r="O145" s="272"/>
      <c r="P145" s="272"/>
      <c r="Q145" s="174"/>
      <c r="R145" s="174"/>
      <c r="S145" s="174"/>
      <c r="T145" s="174"/>
      <c r="U145" s="174"/>
      <c r="V145" s="174"/>
    </row>
    <row r="146" spans="1:22" ht="15" customHeight="1">
      <c r="A146" s="1"/>
      <c r="B146" s="130" t="s">
        <v>370</v>
      </c>
      <c r="C146" s="80" t="s">
        <v>1182</v>
      </c>
      <c r="D146" s="85" t="s">
        <v>132</v>
      </c>
      <c r="E146" s="86"/>
      <c r="F146" s="10"/>
      <c r="G146" s="44" t="s">
        <v>434</v>
      </c>
      <c r="H146" s="176"/>
      <c r="I146" s="173"/>
      <c r="J146" s="173">
        <f t="shared" si="8"/>
        <v>0</v>
      </c>
      <c r="K146" s="176"/>
      <c r="L146" s="164"/>
      <c r="M146" s="174"/>
      <c r="N146" s="408"/>
      <c r="O146" s="272"/>
      <c r="P146" s="272"/>
      <c r="Q146" s="174"/>
      <c r="R146" s="174"/>
      <c r="S146" s="174"/>
      <c r="T146" s="174"/>
      <c r="U146" s="174"/>
      <c r="V146" s="174"/>
    </row>
    <row r="147" spans="1:22" ht="15" customHeight="1">
      <c r="A147" s="1"/>
      <c r="B147" s="122"/>
      <c r="C147" s="420"/>
      <c r="D147" s="32"/>
      <c r="E147" s="32"/>
      <c r="F147" s="31"/>
      <c r="G147" s="41"/>
      <c r="H147" s="175"/>
      <c r="I147" s="175"/>
      <c r="J147" s="175"/>
      <c r="K147" s="181"/>
      <c r="L147" s="164"/>
      <c r="M147" s="174"/>
      <c r="N147" s="408"/>
      <c r="O147" s="272"/>
      <c r="P147" s="272"/>
      <c r="Q147" s="174"/>
      <c r="R147" s="174"/>
      <c r="S147" s="174"/>
      <c r="T147" s="174"/>
      <c r="U147" s="174"/>
      <c r="V147" s="174"/>
    </row>
    <row r="148" spans="1:22" ht="15" customHeight="1">
      <c r="A148" s="1"/>
      <c r="B148" s="115" t="s">
        <v>901</v>
      </c>
      <c r="C148" s="117" t="s">
        <v>435</v>
      </c>
      <c r="D148" s="118"/>
      <c r="E148" s="123" t="str">
        <f>+$E$15</f>
        <v>DIMENSIÓN ESPESOR MARCAS Y MODELOS</v>
      </c>
      <c r="F148" s="119"/>
      <c r="G148" s="119"/>
      <c r="H148" s="169"/>
      <c r="I148" s="169"/>
      <c r="J148" s="169"/>
      <c r="K148" s="170">
        <f>SUM(J149:J150)</f>
        <v>0</v>
      </c>
      <c r="L148" s="164"/>
      <c r="M148" s="171">
        <f>SUM(M149:M150)</f>
        <v>0</v>
      </c>
      <c r="N148" s="411"/>
      <c r="O148" s="274"/>
      <c r="P148" s="274"/>
      <c r="Q148" s="282"/>
      <c r="R148" s="269"/>
      <c r="S148" s="269"/>
      <c r="T148" s="269"/>
      <c r="U148" s="269"/>
      <c r="V148" s="283"/>
    </row>
    <row r="149" spans="1:22" ht="15" customHeight="1">
      <c r="A149" s="1"/>
      <c r="B149" s="122" t="s">
        <v>902</v>
      </c>
      <c r="C149" s="15"/>
      <c r="D149" s="45" t="s">
        <v>1166</v>
      </c>
      <c r="E149" s="34"/>
      <c r="F149" s="33"/>
      <c r="G149" s="33" t="s">
        <v>58</v>
      </c>
      <c r="H149" s="172"/>
      <c r="I149" s="172"/>
      <c r="J149" s="172">
        <f>SUM(H149*I149)</f>
        <v>0</v>
      </c>
      <c r="K149" s="173"/>
      <c r="L149" s="164"/>
      <c r="M149" s="174"/>
      <c r="N149" s="408"/>
      <c r="O149" s="272"/>
      <c r="P149" s="272"/>
      <c r="Q149" s="174"/>
      <c r="R149" s="174"/>
      <c r="S149" s="174"/>
      <c r="T149" s="174"/>
      <c r="U149" s="174"/>
      <c r="V149" s="174"/>
    </row>
    <row r="150" spans="1:22" ht="15" customHeight="1">
      <c r="A150" s="1"/>
      <c r="B150" s="122" t="s">
        <v>903</v>
      </c>
      <c r="C150" s="15"/>
      <c r="D150" s="42" t="s">
        <v>579</v>
      </c>
      <c r="E150" s="32"/>
      <c r="F150" s="31"/>
      <c r="G150" s="31" t="s">
        <v>58</v>
      </c>
      <c r="H150" s="175"/>
      <c r="I150" s="175"/>
      <c r="J150" s="175">
        <f>SUM(H150*I150)</f>
        <v>0</v>
      </c>
      <c r="K150" s="176"/>
      <c r="L150" s="164"/>
      <c r="M150" s="174"/>
      <c r="N150" s="408"/>
      <c r="O150" s="272"/>
      <c r="P150" s="272"/>
      <c r="Q150" s="174"/>
      <c r="R150" s="174"/>
      <c r="S150" s="174"/>
      <c r="T150" s="174"/>
      <c r="U150" s="174"/>
      <c r="V150" s="174"/>
    </row>
    <row r="151" spans="1:22" ht="15" customHeight="1">
      <c r="A151" s="1"/>
      <c r="B151" s="115" t="s">
        <v>900</v>
      </c>
      <c r="C151" s="121" t="s">
        <v>136</v>
      </c>
      <c r="D151" s="140"/>
      <c r="E151" s="141" t="str">
        <f>+$E$15</f>
        <v>DIMENSIÓN ESPESOR MARCAS Y MODELOS</v>
      </c>
      <c r="F151" s="142"/>
      <c r="G151" s="142"/>
      <c r="H151" s="179"/>
      <c r="I151" s="179"/>
      <c r="J151" s="179"/>
      <c r="K151" s="170">
        <f>SUM(J152:J170)</f>
        <v>0</v>
      </c>
      <c r="L151" s="164"/>
      <c r="M151" s="171">
        <f>SUM(M152:M169)</f>
        <v>0</v>
      </c>
      <c r="N151" s="411"/>
      <c r="O151" s="274"/>
      <c r="P151" s="274"/>
      <c r="Q151" s="282"/>
      <c r="R151" s="269"/>
      <c r="S151" s="269"/>
      <c r="T151" s="269"/>
      <c r="U151" s="269"/>
      <c r="V151" s="283"/>
    </row>
    <row r="152" spans="1:22" ht="15" customHeight="1">
      <c r="A152" s="1"/>
      <c r="B152" s="122" t="s">
        <v>1171</v>
      </c>
      <c r="C152" s="15" t="s">
        <v>137</v>
      </c>
      <c r="D152" s="135"/>
      <c r="E152" s="143"/>
      <c r="F152" s="143"/>
      <c r="G152" s="143"/>
      <c r="H152" s="180"/>
      <c r="I152" s="180"/>
      <c r="J152" s="161"/>
      <c r="K152" s="181"/>
      <c r="L152" s="164"/>
      <c r="M152" s="174"/>
      <c r="N152" s="408"/>
      <c r="O152" s="272"/>
      <c r="P152" s="272"/>
      <c r="Q152" s="174"/>
      <c r="R152" s="174"/>
      <c r="S152" s="174"/>
      <c r="T152" s="174"/>
      <c r="U152" s="174"/>
      <c r="V152" s="174"/>
    </row>
    <row r="153" spans="1:22" ht="15" customHeight="1">
      <c r="A153" s="1"/>
      <c r="B153" s="122" t="s">
        <v>980</v>
      </c>
      <c r="C153" s="15"/>
      <c r="D153" s="88" t="s">
        <v>138</v>
      </c>
      <c r="E153" s="71"/>
      <c r="F153" s="87"/>
      <c r="G153" s="78" t="s">
        <v>434</v>
      </c>
      <c r="H153" s="172"/>
      <c r="I153" s="172"/>
      <c r="J153" s="172">
        <f>SUM(H153*I153)</f>
        <v>0</v>
      </c>
      <c r="K153" s="176"/>
      <c r="L153" s="164"/>
      <c r="M153" s="174"/>
      <c r="N153" s="408"/>
      <c r="O153" s="272"/>
      <c r="P153" s="272"/>
      <c r="Q153" s="174"/>
      <c r="R153" s="174"/>
      <c r="S153" s="174"/>
      <c r="T153" s="174"/>
      <c r="U153" s="174"/>
      <c r="V153" s="174"/>
    </row>
    <row r="154" spans="1:22" ht="15" customHeight="1">
      <c r="A154" s="1"/>
      <c r="B154" s="122" t="s">
        <v>981</v>
      </c>
      <c r="C154" s="15"/>
      <c r="D154" s="47" t="s">
        <v>139</v>
      </c>
      <c r="E154" s="48"/>
      <c r="F154" s="84"/>
      <c r="G154" s="41" t="s">
        <v>434</v>
      </c>
      <c r="H154" s="175"/>
      <c r="I154" s="175"/>
      <c r="J154" s="175">
        <f aca="true" t="shared" si="9" ref="J154:J169">SUM(H154*I154)</f>
        <v>0</v>
      </c>
      <c r="K154" s="176"/>
      <c r="L154" s="164"/>
      <c r="M154" s="174"/>
      <c r="N154" s="408"/>
      <c r="O154" s="272"/>
      <c r="P154" s="272"/>
      <c r="Q154" s="174"/>
      <c r="R154" s="174"/>
      <c r="S154" s="174"/>
      <c r="T154" s="174"/>
      <c r="U154" s="174"/>
      <c r="V154" s="174"/>
    </row>
    <row r="155" spans="1:22" ht="15" customHeight="1">
      <c r="A155" s="1"/>
      <c r="B155" s="122" t="s">
        <v>1172</v>
      </c>
      <c r="C155" s="15"/>
      <c r="D155" s="47" t="s">
        <v>140</v>
      </c>
      <c r="E155" s="48"/>
      <c r="F155" s="84"/>
      <c r="G155" s="31" t="s">
        <v>58</v>
      </c>
      <c r="H155" s="175"/>
      <c r="I155" s="175"/>
      <c r="J155" s="175">
        <f t="shared" si="9"/>
        <v>0</v>
      </c>
      <c r="K155" s="176"/>
      <c r="L155" s="164"/>
      <c r="M155" s="174"/>
      <c r="N155" s="408"/>
      <c r="O155" s="272"/>
      <c r="P155" s="272"/>
      <c r="Q155" s="174"/>
      <c r="R155" s="174"/>
      <c r="S155" s="174"/>
      <c r="T155" s="174"/>
      <c r="U155" s="174"/>
      <c r="V155" s="174"/>
    </row>
    <row r="156" spans="1:22" ht="15" customHeight="1">
      <c r="A156" s="1"/>
      <c r="B156" s="122" t="s">
        <v>1173</v>
      </c>
      <c r="C156" s="15"/>
      <c r="D156" s="94" t="s">
        <v>289</v>
      </c>
      <c r="E156" s="49"/>
      <c r="F156" s="84"/>
      <c r="G156" s="31" t="s">
        <v>58</v>
      </c>
      <c r="H156" s="175"/>
      <c r="I156" s="175"/>
      <c r="J156" s="175">
        <f t="shared" si="9"/>
        <v>0</v>
      </c>
      <c r="K156" s="176"/>
      <c r="L156" s="164"/>
      <c r="M156" s="174"/>
      <c r="N156" s="408"/>
      <c r="O156" s="272"/>
      <c r="P156" s="272"/>
      <c r="Q156" s="174"/>
      <c r="R156" s="174"/>
      <c r="S156" s="174"/>
      <c r="T156" s="174"/>
      <c r="U156" s="174"/>
      <c r="V156" s="174"/>
    </row>
    <row r="157" spans="1:22" ht="15" customHeight="1">
      <c r="A157" s="1"/>
      <c r="B157" s="122" t="s">
        <v>1174</v>
      </c>
      <c r="C157" s="15"/>
      <c r="D157" s="85" t="s">
        <v>296</v>
      </c>
      <c r="E157" s="86"/>
      <c r="F157" s="89"/>
      <c r="G157" s="37" t="s">
        <v>285</v>
      </c>
      <c r="H157" s="173"/>
      <c r="I157" s="173"/>
      <c r="J157" s="173">
        <f t="shared" si="9"/>
        <v>0</v>
      </c>
      <c r="K157" s="176"/>
      <c r="L157" s="164"/>
      <c r="M157" s="174"/>
      <c r="N157" s="408"/>
      <c r="O157" s="272"/>
      <c r="P157" s="272"/>
      <c r="Q157" s="174"/>
      <c r="R157" s="174"/>
      <c r="S157" s="174"/>
      <c r="T157" s="174"/>
      <c r="U157" s="174"/>
      <c r="V157" s="174"/>
    </row>
    <row r="158" spans="1:22" ht="15" customHeight="1">
      <c r="A158" s="1"/>
      <c r="B158" s="122" t="s">
        <v>1175</v>
      </c>
      <c r="C158" s="139" t="s">
        <v>1170</v>
      </c>
      <c r="D158" s="35"/>
      <c r="E158" s="35"/>
      <c r="F158" s="36"/>
      <c r="G158" s="36"/>
      <c r="H158" s="177"/>
      <c r="I158" s="177"/>
      <c r="J158" s="178"/>
      <c r="K158" s="181"/>
      <c r="L158" s="164"/>
      <c r="M158" s="174"/>
      <c r="N158" s="408"/>
      <c r="O158" s="272"/>
      <c r="P158" s="272"/>
      <c r="Q158" s="174"/>
      <c r="R158" s="174"/>
      <c r="S158" s="174"/>
      <c r="T158" s="174"/>
      <c r="U158" s="174"/>
      <c r="V158" s="174"/>
    </row>
    <row r="159" spans="1:22" ht="15" customHeight="1">
      <c r="A159" s="1"/>
      <c r="B159" s="122" t="s">
        <v>982</v>
      </c>
      <c r="C159" s="93"/>
      <c r="D159" s="47" t="s">
        <v>1164</v>
      </c>
      <c r="E159" s="48"/>
      <c r="F159" s="84"/>
      <c r="G159" s="31" t="s">
        <v>18</v>
      </c>
      <c r="H159" s="175"/>
      <c r="I159" s="175"/>
      <c r="J159" s="175">
        <f t="shared" si="9"/>
        <v>0</v>
      </c>
      <c r="K159" s="176"/>
      <c r="L159" s="164"/>
      <c r="M159" s="174"/>
      <c r="N159" s="408"/>
      <c r="O159" s="272"/>
      <c r="P159" s="272"/>
      <c r="Q159" s="174"/>
      <c r="R159" s="174"/>
      <c r="S159" s="174"/>
      <c r="T159" s="174"/>
      <c r="U159" s="174"/>
      <c r="V159" s="174"/>
    </row>
    <row r="160" spans="1:22" ht="15" customHeight="1">
      <c r="A160" s="1"/>
      <c r="B160" s="122" t="s">
        <v>983</v>
      </c>
      <c r="C160" s="15"/>
      <c r="D160" s="95" t="s">
        <v>497</v>
      </c>
      <c r="E160" s="67"/>
      <c r="F160" s="84"/>
      <c r="G160" s="31" t="s">
        <v>285</v>
      </c>
      <c r="H160" s="175"/>
      <c r="I160" s="175"/>
      <c r="J160" s="175">
        <f t="shared" si="9"/>
        <v>0</v>
      </c>
      <c r="K160" s="176"/>
      <c r="L160" s="164"/>
      <c r="M160" s="174"/>
      <c r="N160" s="408"/>
      <c r="O160" s="272"/>
      <c r="P160" s="272"/>
      <c r="Q160" s="174"/>
      <c r="R160" s="174"/>
      <c r="S160" s="174"/>
      <c r="T160" s="174"/>
      <c r="U160" s="174"/>
      <c r="V160" s="174"/>
    </row>
    <row r="161" spans="1:22" ht="15" customHeight="1">
      <c r="A161" s="1"/>
      <c r="B161" s="122" t="s">
        <v>984</v>
      </c>
      <c r="C161" s="15"/>
      <c r="D161" s="52" t="s">
        <v>496</v>
      </c>
      <c r="E161" s="72"/>
      <c r="F161" s="84"/>
      <c r="G161" s="31" t="s">
        <v>285</v>
      </c>
      <c r="H161" s="175"/>
      <c r="I161" s="175"/>
      <c r="J161" s="175">
        <f t="shared" si="9"/>
        <v>0</v>
      </c>
      <c r="K161" s="176"/>
      <c r="L161" s="164"/>
      <c r="M161" s="174"/>
      <c r="N161" s="408"/>
      <c r="O161" s="272"/>
      <c r="P161" s="272"/>
      <c r="Q161" s="174"/>
      <c r="R161" s="174"/>
      <c r="S161" s="174"/>
      <c r="T161" s="174"/>
      <c r="U161" s="174"/>
      <c r="V161" s="174"/>
    </row>
    <row r="162" spans="1:22" ht="15" customHeight="1">
      <c r="A162" s="1"/>
      <c r="B162" s="122" t="s">
        <v>985</v>
      </c>
      <c r="C162" s="15"/>
      <c r="D162" s="47" t="s">
        <v>293</v>
      </c>
      <c r="E162" s="48"/>
      <c r="F162" s="84"/>
      <c r="G162" s="31" t="s">
        <v>28</v>
      </c>
      <c r="H162" s="175"/>
      <c r="I162" s="175"/>
      <c r="J162" s="175">
        <f t="shared" si="9"/>
        <v>0</v>
      </c>
      <c r="K162" s="176"/>
      <c r="L162" s="164"/>
      <c r="M162" s="174"/>
      <c r="N162" s="408"/>
      <c r="O162" s="272"/>
      <c r="P162" s="272"/>
      <c r="Q162" s="174"/>
      <c r="R162" s="174"/>
      <c r="S162" s="174"/>
      <c r="T162" s="174"/>
      <c r="U162" s="174"/>
      <c r="V162" s="174"/>
    </row>
    <row r="163" spans="1:22" ht="15" customHeight="1">
      <c r="A163" s="1"/>
      <c r="B163" s="122" t="s">
        <v>986</v>
      </c>
      <c r="C163" s="15"/>
      <c r="D163" s="47" t="s">
        <v>294</v>
      </c>
      <c r="E163" s="48"/>
      <c r="F163" s="84"/>
      <c r="G163" s="31" t="s">
        <v>285</v>
      </c>
      <c r="H163" s="175"/>
      <c r="I163" s="175"/>
      <c r="J163" s="175">
        <f t="shared" si="9"/>
        <v>0</v>
      </c>
      <c r="K163" s="176"/>
      <c r="L163" s="164"/>
      <c r="M163" s="174"/>
      <c r="N163" s="408"/>
      <c r="O163" s="272"/>
      <c r="P163" s="272"/>
      <c r="Q163" s="174"/>
      <c r="R163" s="174"/>
      <c r="S163" s="174"/>
      <c r="T163" s="174"/>
      <c r="U163" s="174"/>
      <c r="V163" s="174"/>
    </row>
    <row r="164" spans="1:22" ht="15" customHeight="1">
      <c r="A164" s="1"/>
      <c r="B164" s="122" t="s">
        <v>1176</v>
      </c>
      <c r="C164" s="15"/>
      <c r="D164" s="99" t="s">
        <v>581</v>
      </c>
      <c r="E164" s="49"/>
      <c r="F164" s="84"/>
      <c r="G164" s="31" t="s">
        <v>58</v>
      </c>
      <c r="H164" s="175"/>
      <c r="I164" s="175"/>
      <c r="J164" s="175">
        <f t="shared" si="9"/>
        <v>0</v>
      </c>
      <c r="K164" s="176"/>
      <c r="L164" s="164"/>
      <c r="M164" s="174"/>
      <c r="N164" s="408"/>
      <c r="O164" s="272"/>
      <c r="P164" s="272"/>
      <c r="Q164" s="174"/>
      <c r="R164" s="174"/>
      <c r="S164" s="174"/>
      <c r="T164" s="174"/>
      <c r="U164" s="174"/>
      <c r="V164" s="174"/>
    </row>
    <row r="165" spans="1:22" ht="15" customHeight="1">
      <c r="A165" s="1"/>
      <c r="B165" s="122" t="s">
        <v>1177</v>
      </c>
      <c r="C165" s="15"/>
      <c r="D165" s="99" t="s">
        <v>580</v>
      </c>
      <c r="E165" s="49"/>
      <c r="F165" s="84"/>
      <c r="G165" s="31" t="s">
        <v>58</v>
      </c>
      <c r="H165" s="175"/>
      <c r="I165" s="175"/>
      <c r="J165" s="175"/>
      <c r="K165" s="176"/>
      <c r="L165" s="164"/>
      <c r="M165" s="174"/>
      <c r="N165" s="408"/>
      <c r="O165" s="272"/>
      <c r="P165" s="272"/>
      <c r="Q165" s="174"/>
      <c r="R165" s="174"/>
      <c r="S165" s="174"/>
      <c r="T165" s="174"/>
      <c r="U165" s="174"/>
      <c r="V165" s="174"/>
    </row>
    <row r="166" spans="1:22" ht="15" customHeight="1">
      <c r="A166" s="1"/>
      <c r="B166" s="122" t="s">
        <v>1178</v>
      </c>
      <c r="C166" s="15"/>
      <c r="D166" s="94" t="s">
        <v>1167</v>
      </c>
      <c r="E166" s="49"/>
      <c r="F166" s="84"/>
      <c r="G166" s="31" t="s">
        <v>58</v>
      </c>
      <c r="H166" s="175"/>
      <c r="I166" s="175"/>
      <c r="J166" s="175">
        <f t="shared" si="9"/>
        <v>0</v>
      </c>
      <c r="K166" s="176"/>
      <c r="L166" s="164"/>
      <c r="M166" s="174"/>
      <c r="N166" s="408"/>
      <c r="O166" s="272"/>
      <c r="P166" s="272"/>
      <c r="Q166" s="174"/>
      <c r="R166" s="174"/>
      <c r="S166" s="174"/>
      <c r="T166" s="174"/>
      <c r="U166" s="174"/>
      <c r="V166" s="174"/>
    </row>
    <row r="167" spans="1:22" ht="15" customHeight="1">
      <c r="A167" s="1"/>
      <c r="B167" s="122" t="s">
        <v>1179</v>
      </c>
      <c r="C167" s="15"/>
      <c r="D167" s="47" t="s">
        <v>142</v>
      </c>
      <c r="E167" s="48"/>
      <c r="F167" s="84"/>
      <c r="G167" s="31" t="s">
        <v>58</v>
      </c>
      <c r="H167" s="175"/>
      <c r="I167" s="175"/>
      <c r="J167" s="175">
        <f t="shared" si="9"/>
        <v>0</v>
      </c>
      <c r="K167" s="176"/>
      <c r="L167" s="164"/>
      <c r="M167" s="174"/>
      <c r="N167" s="408"/>
      <c r="O167" s="272"/>
      <c r="P167" s="272"/>
      <c r="Q167" s="174"/>
      <c r="R167" s="174"/>
      <c r="S167" s="174"/>
      <c r="T167" s="174"/>
      <c r="U167" s="174"/>
      <c r="V167" s="174"/>
    </row>
    <row r="168" spans="1:22" ht="15" customHeight="1">
      <c r="A168" s="1"/>
      <c r="B168" s="122" t="s">
        <v>1180</v>
      </c>
      <c r="C168" s="92"/>
      <c r="D168" s="52" t="s">
        <v>1169</v>
      </c>
      <c r="E168" s="48"/>
      <c r="F168" s="84"/>
      <c r="G168" s="31" t="s">
        <v>58</v>
      </c>
      <c r="H168" s="175"/>
      <c r="I168" s="175"/>
      <c r="J168" s="175">
        <f t="shared" si="9"/>
        <v>0</v>
      </c>
      <c r="K168" s="176"/>
      <c r="L168" s="164"/>
      <c r="M168" s="174"/>
      <c r="N168" s="408"/>
      <c r="O168" s="272"/>
      <c r="P168" s="272"/>
      <c r="Q168" s="174"/>
      <c r="R168" s="174"/>
      <c r="S168" s="174"/>
      <c r="T168" s="174"/>
      <c r="U168" s="174"/>
      <c r="V168" s="174"/>
    </row>
    <row r="169" spans="1:22" ht="15" customHeight="1">
      <c r="A169" s="1"/>
      <c r="B169" s="122" t="s">
        <v>1181</v>
      </c>
      <c r="C169" s="77" t="s">
        <v>357</v>
      </c>
      <c r="D169" s="421" t="s">
        <v>1168</v>
      </c>
      <c r="E169" s="48"/>
      <c r="F169" s="84"/>
      <c r="G169" s="31" t="s">
        <v>58</v>
      </c>
      <c r="H169" s="175"/>
      <c r="I169" s="175"/>
      <c r="J169" s="175">
        <f t="shared" si="9"/>
        <v>0</v>
      </c>
      <c r="K169" s="176"/>
      <c r="L169" s="164"/>
      <c r="M169" s="174"/>
      <c r="N169" s="408"/>
      <c r="O169" s="272"/>
      <c r="P169" s="272"/>
      <c r="Q169" s="174"/>
      <c r="R169" s="174"/>
      <c r="S169" s="174"/>
      <c r="T169" s="174"/>
      <c r="U169" s="174"/>
      <c r="V169" s="174"/>
    </row>
    <row r="170" spans="1:22" ht="15" customHeight="1">
      <c r="A170" s="1"/>
      <c r="B170" s="122"/>
      <c r="C170" s="144"/>
      <c r="D170" s="438"/>
      <c r="E170" s="32"/>
      <c r="F170" s="31"/>
      <c r="G170" s="31"/>
      <c r="H170" s="175"/>
      <c r="I170" s="175"/>
      <c r="J170" s="175"/>
      <c r="K170" s="181"/>
      <c r="L170" s="164"/>
      <c r="M170" s="174"/>
      <c r="N170" s="408"/>
      <c r="O170" s="272"/>
      <c r="P170" s="272"/>
      <c r="Q170" s="422"/>
      <c r="R170" s="270"/>
      <c r="S170" s="270"/>
      <c r="T170" s="270"/>
      <c r="U170" s="270"/>
      <c r="V170" s="195"/>
    </row>
    <row r="171" spans="1:22" ht="15" customHeight="1">
      <c r="A171" s="1"/>
      <c r="B171" s="115" t="s">
        <v>897</v>
      </c>
      <c r="C171" s="121" t="s">
        <v>333</v>
      </c>
      <c r="D171" s="118"/>
      <c r="E171" s="123" t="str">
        <f>+$E$15</f>
        <v>DIMENSIÓN ESPESOR MARCAS Y MODELOS</v>
      </c>
      <c r="F171" s="119"/>
      <c r="G171" s="119"/>
      <c r="H171" s="169"/>
      <c r="I171" s="169"/>
      <c r="J171" s="169"/>
      <c r="K171" s="170">
        <f>SUM(J172:J179)</f>
        <v>0</v>
      </c>
      <c r="L171" s="164"/>
      <c r="M171" s="171">
        <f>SUM(M172:M179)</f>
        <v>0</v>
      </c>
      <c r="N171" s="411"/>
      <c r="O171" s="274"/>
      <c r="P171" s="274"/>
      <c r="Q171" s="282"/>
      <c r="R171" s="269"/>
      <c r="S171" s="269"/>
      <c r="T171" s="269"/>
      <c r="U171" s="269"/>
      <c r="V171" s="283"/>
    </row>
    <row r="172" spans="1:22" ht="15" customHeight="1">
      <c r="A172" s="1"/>
      <c r="B172" s="122" t="s">
        <v>894</v>
      </c>
      <c r="C172" s="39" t="s">
        <v>1067</v>
      </c>
      <c r="D172" s="47"/>
      <c r="E172" s="35"/>
      <c r="F172" s="36"/>
      <c r="G172" s="36"/>
      <c r="H172" s="177"/>
      <c r="I172" s="177"/>
      <c r="J172" s="178"/>
      <c r="K172" s="176"/>
      <c r="L172" s="164"/>
      <c r="M172" s="174"/>
      <c r="N172" s="408"/>
      <c r="O172" s="272"/>
      <c r="P172" s="272"/>
      <c r="Q172" s="174"/>
      <c r="R172" s="174"/>
      <c r="S172" s="174"/>
      <c r="T172" s="174"/>
      <c r="U172" s="174"/>
      <c r="V172" s="174"/>
    </row>
    <row r="173" spans="1:22" ht="15" customHeight="1">
      <c r="A173" s="1"/>
      <c r="B173" s="122" t="s">
        <v>420</v>
      </c>
      <c r="C173" s="12"/>
      <c r="D173" s="52" t="s">
        <v>1165</v>
      </c>
      <c r="E173" s="34"/>
      <c r="F173" s="33"/>
      <c r="G173" s="33" t="s">
        <v>58</v>
      </c>
      <c r="H173" s="172"/>
      <c r="I173" s="172"/>
      <c r="J173" s="172">
        <f aca="true" t="shared" si="10" ref="J173:J178">SUM(H173*I173)</f>
        <v>0</v>
      </c>
      <c r="K173" s="176"/>
      <c r="L173" s="164"/>
      <c r="M173" s="174"/>
      <c r="N173" s="408"/>
      <c r="O173" s="272"/>
      <c r="P173" s="272"/>
      <c r="Q173" s="174"/>
      <c r="R173" s="174"/>
      <c r="S173" s="174"/>
      <c r="T173" s="174"/>
      <c r="U173" s="174"/>
      <c r="V173" s="174"/>
    </row>
    <row r="174" spans="1:22" ht="15" customHeight="1">
      <c r="A174" s="1"/>
      <c r="B174" s="122" t="s">
        <v>421</v>
      </c>
      <c r="C174" s="12"/>
      <c r="D174" s="51" t="s">
        <v>586</v>
      </c>
      <c r="E174" s="98"/>
      <c r="F174" s="31"/>
      <c r="G174" s="31" t="s">
        <v>285</v>
      </c>
      <c r="H174" s="175"/>
      <c r="I174" s="175"/>
      <c r="J174" s="175">
        <f>SUM(H174*I174)</f>
        <v>0</v>
      </c>
      <c r="K174" s="176"/>
      <c r="L174" s="164"/>
      <c r="M174" s="174"/>
      <c r="N174" s="408"/>
      <c r="O174" s="272"/>
      <c r="P174" s="272"/>
      <c r="Q174" s="174"/>
      <c r="R174" s="174"/>
      <c r="S174" s="174"/>
      <c r="T174" s="174"/>
      <c r="U174" s="174"/>
      <c r="V174" s="174"/>
    </row>
    <row r="175" spans="1:22" ht="15" customHeight="1">
      <c r="A175" s="1"/>
      <c r="B175" s="122" t="s">
        <v>422</v>
      </c>
      <c r="C175" s="12"/>
      <c r="D175" s="99" t="s">
        <v>587</v>
      </c>
      <c r="E175" s="49"/>
      <c r="F175" s="84"/>
      <c r="G175" s="31" t="s">
        <v>285</v>
      </c>
      <c r="H175" s="175"/>
      <c r="I175" s="175"/>
      <c r="J175" s="175"/>
      <c r="K175" s="176"/>
      <c r="L175" s="164"/>
      <c r="M175" s="174"/>
      <c r="N175" s="408"/>
      <c r="O175" s="272"/>
      <c r="P175" s="272"/>
      <c r="Q175" s="174"/>
      <c r="R175" s="174"/>
      <c r="S175" s="174"/>
      <c r="T175" s="174"/>
      <c r="U175" s="174"/>
      <c r="V175" s="174"/>
    </row>
    <row r="176" spans="1:22" ht="15" customHeight="1">
      <c r="A176" s="1"/>
      <c r="B176" s="122" t="s">
        <v>893</v>
      </c>
      <c r="C176" s="39" t="s">
        <v>345</v>
      </c>
      <c r="D176" s="47"/>
      <c r="E176" s="35"/>
      <c r="F176" s="36"/>
      <c r="G176" s="36"/>
      <c r="H176" s="177"/>
      <c r="I176" s="177"/>
      <c r="J176" s="178"/>
      <c r="K176" s="176"/>
      <c r="L176" s="164"/>
      <c r="M176" s="174"/>
      <c r="N176" s="408"/>
      <c r="O176" s="272"/>
      <c r="P176" s="272"/>
      <c r="Q176" s="174"/>
      <c r="R176" s="174"/>
      <c r="S176" s="174"/>
      <c r="T176" s="174"/>
      <c r="U176" s="174"/>
      <c r="V176" s="174"/>
    </row>
    <row r="177" spans="1:22" ht="15" customHeight="1">
      <c r="A177" s="1"/>
      <c r="B177" s="122" t="s">
        <v>426</v>
      </c>
      <c r="C177" s="12"/>
      <c r="D177" s="32" t="s">
        <v>343</v>
      </c>
      <c r="E177" s="32"/>
      <c r="F177" s="31"/>
      <c r="G177" s="31" t="s">
        <v>11</v>
      </c>
      <c r="H177" s="175"/>
      <c r="I177" s="175"/>
      <c r="J177" s="175">
        <f t="shared" si="10"/>
        <v>0</v>
      </c>
      <c r="K177" s="176"/>
      <c r="L177" s="164"/>
      <c r="M177" s="174"/>
      <c r="N177" s="408"/>
      <c r="O177" s="272"/>
      <c r="P177" s="272"/>
      <c r="Q177" s="174"/>
      <c r="R177" s="174"/>
      <c r="S177" s="174"/>
      <c r="T177" s="174"/>
      <c r="U177" s="174"/>
      <c r="V177" s="174"/>
    </row>
    <row r="178" spans="1:22" ht="15" customHeight="1">
      <c r="A178" s="1"/>
      <c r="B178" s="122" t="s">
        <v>427</v>
      </c>
      <c r="C178" s="12"/>
      <c r="D178" s="32" t="s">
        <v>344</v>
      </c>
      <c r="E178" s="32"/>
      <c r="F178" s="31"/>
      <c r="G178" s="31" t="s">
        <v>11</v>
      </c>
      <c r="H178" s="175"/>
      <c r="I178" s="175"/>
      <c r="J178" s="175">
        <f t="shared" si="10"/>
        <v>0</v>
      </c>
      <c r="K178" s="176"/>
      <c r="L178" s="164"/>
      <c r="M178" s="174"/>
      <c r="N178" s="408"/>
      <c r="O178" s="272"/>
      <c r="P178" s="272"/>
      <c r="Q178" s="174"/>
      <c r="R178" s="174"/>
      <c r="S178" s="174"/>
      <c r="T178" s="174"/>
      <c r="U178" s="174"/>
      <c r="V178" s="174"/>
    </row>
    <row r="179" spans="1:22" ht="15" customHeight="1">
      <c r="A179" s="1"/>
      <c r="B179" s="116"/>
      <c r="C179" s="12"/>
      <c r="D179" s="8"/>
      <c r="E179" s="8"/>
      <c r="F179" s="9"/>
      <c r="G179" s="10"/>
      <c r="H179" s="176"/>
      <c r="I179" s="176"/>
      <c r="J179" s="176"/>
      <c r="K179" s="172"/>
      <c r="L179" s="164"/>
      <c r="M179" s="174"/>
      <c r="N179" s="408"/>
      <c r="O179" s="272"/>
      <c r="P179" s="272"/>
      <c r="Q179" s="174"/>
      <c r="R179" s="174"/>
      <c r="S179" s="174"/>
      <c r="T179" s="174"/>
      <c r="U179" s="174"/>
      <c r="V179" s="174"/>
    </row>
    <row r="180" spans="1:22" ht="15" customHeight="1">
      <c r="A180" s="1"/>
      <c r="B180" s="115" t="s">
        <v>995</v>
      </c>
      <c r="C180" s="121" t="s">
        <v>334</v>
      </c>
      <c r="D180" s="118"/>
      <c r="E180" s="123" t="str">
        <f>+$E$15</f>
        <v>DIMENSIÓN ESPESOR MARCAS Y MODELOS</v>
      </c>
      <c r="F180" s="119"/>
      <c r="G180" s="119"/>
      <c r="H180" s="169"/>
      <c r="I180" s="169"/>
      <c r="J180" s="169"/>
      <c r="K180" s="170">
        <f>SUM(J181:J182)</f>
        <v>0</v>
      </c>
      <c r="L180" s="164"/>
      <c r="M180" s="171">
        <f>SUM(M181:M182)</f>
        <v>0</v>
      </c>
      <c r="N180" s="411"/>
      <c r="O180" s="274"/>
      <c r="P180" s="274"/>
      <c r="Q180" s="282"/>
      <c r="R180" s="269"/>
      <c r="S180" s="269"/>
      <c r="T180" s="269"/>
      <c r="U180" s="269"/>
      <c r="V180" s="283"/>
    </row>
    <row r="181" spans="1:22" ht="15" customHeight="1">
      <c r="A181" s="1"/>
      <c r="B181" s="122" t="s">
        <v>1383</v>
      </c>
      <c r="C181" s="12"/>
      <c r="D181" s="42" t="s">
        <v>1184</v>
      </c>
      <c r="E181" s="32"/>
      <c r="F181" s="31"/>
      <c r="G181" s="31" t="s">
        <v>58</v>
      </c>
      <c r="H181" s="175"/>
      <c r="I181" s="175"/>
      <c r="J181" s="175">
        <f>SUM(H181*I181)</f>
        <v>0</v>
      </c>
      <c r="K181" s="176"/>
      <c r="L181" s="164"/>
      <c r="M181" s="174"/>
      <c r="N181" s="408"/>
      <c r="O181" s="272"/>
      <c r="P181" s="272"/>
      <c r="Q181" s="174"/>
      <c r="R181" s="174"/>
      <c r="S181" s="174"/>
      <c r="T181" s="174"/>
      <c r="U181" s="174"/>
      <c r="V181" s="174"/>
    </row>
    <row r="182" spans="1:22" ht="15" customHeight="1">
      <c r="A182" s="1"/>
      <c r="B182" s="122" t="s">
        <v>1384</v>
      </c>
      <c r="C182" s="12"/>
      <c r="D182" s="42" t="s">
        <v>1185</v>
      </c>
      <c r="E182" s="32"/>
      <c r="F182" s="31"/>
      <c r="G182" s="31" t="s">
        <v>58</v>
      </c>
      <c r="H182" s="175"/>
      <c r="I182" s="175"/>
      <c r="J182" s="175">
        <f>SUM(H182*I182)</f>
        <v>0</v>
      </c>
      <c r="K182" s="176"/>
      <c r="L182" s="164"/>
      <c r="M182" s="174"/>
      <c r="N182" s="408"/>
      <c r="O182" s="272"/>
      <c r="P182" s="272"/>
      <c r="Q182" s="174"/>
      <c r="R182" s="174"/>
      <c r="S182" s="174"/>
      <c r="T182" s="174"/>
      <c r="U182" s="174"/>
      <c r="V182" s="174"/>
    </row>
    <row r="183" spans="1:22" ht="15" customHeight="1">
      <c r="A183" s="1"/>
      <c r="B183" s="136" t="s">
        <v>895</v>
      </c>
      <c r="C183" s="117" t="s">
        <v>155</v>
      </c>
      <c r="D183" s="118"/>
      <c r="E183" s="123"/>
      <c r="F183" s="119"/>
      <c r="G183" s="119"/>
      <c r="H183" s="169"/>
      <c r="I183" s="169"/>
      <c r="J183" s="169"/>
      <c r="K183" s="170">
        <f>SUM(J184:J190)</f>
        <v>0</v>
      </c>
      <c r="L183" s="164"/>
      <c r="M183" s="171">
        <f>SUM(M184:M190)</f>
        <v>0</v>
      </c>
      <c r="N183" s="411"/>
      <c r="O183" s="274"/>
      <c r="P183" s="274"/>
      <c r="Q183" s="282"/>
      <c r="R183" s="269"/>
      <c r="S183" s="269"/>
      <c r="T183" s="269"/>
      <c r="U183" s="269"/>
      <c r="V183" s="283"/>
    </row>
    <row r="184" spans="1:22" ht="15" customHeight="1">
      <c r="A184" s="1"/>
      <c r="B184" s="122" t="s">
        <v>896</v>
      </c>
      <c r="C184" s="137" t="s">
        <v>675</v>
      </c>
      <c r="D184" s="75"/>
      <c r="E184" s="131"/>
      <c r="F184" s="69"/>
      <c r="G184" s="69"/>
      <c r="H184" s="182"/>
      <c r="I184" s="182"/>
      <c r="J184" s="183"/>
      <c r="K184" s="181"/>
      <c r="L184" s="164"/>
      <c r="M184" s="174"/>
      <c r="N184" s="408"/>
      <c r="O184" s="272"/>
      <c r="P184" s="272"/>
      <c r="Q184" s="174"/>
      <c r="R184" s="174"/>
      <c r="S184" s="174"/>
      <c r="T184" s="174"/>
      <c r="U184" s="174"/>
      <c r="V184" s="174"/>
    </row>
    <row r="185" spans="1:22" ht="15" customHeight="1">
      <c r="A185" s="1"/>
      <c r="B185" s="122" t="s">
        <v>415</v>
      </c>
      <c r="C185" s="126"/>
      <c r="D185" s="125" t="s">
        <v>679</v>
      </c>
      <c r="E185" s="91"/>
      <c r="F185" s="87"/>
      <c r="G185" s="33" t="s">
        <v>58</v>
      </c>
      <c r="H185" s="172"/>
      <c r="I185" s="172"/>
      <c r="J185" s="172">
        <f aca="true" t="shared" si="11" ref="J185:J190">SUM(H185*I185)</f>
        <v>0</v>
      </c>
      <c r="K185" s="176"/>
      <c r="L185" s="164"/>
      <c r="M185" s="174"/>
      <c r="N185" s="408"/>
      <c r="O185" s="272"/>
      <c r="P185" s="272"/>
      <c r="Q185" s="174"/>
      <c r="R185" s="174"/>
      <c r="S185" s="174"/>
      <c r="T185" s="174"/>
      <c r="U185" s="174"/>
      <c r="V185" s="174"/>
    </row>
    <row r="186" spans="1:22" ht="15" customHeight="1">
      <c r="A186" s="1"/>
      <c r="B186" s="122" t="s">
        <v>416</v>
      </c>
      <c r="C186" s="126"/>
      <c r="D186" s="52" t="s">
        <v>680</v>
      </c>
      <c r="E186" s="72"/>
      <c r="F186" s="84"/>
      <c r="G186" s="31" t="s">
        <v>58</v>
      </c>
      <c r="H186" s="175"/>
      <c r="I186" s="175"/>
      <c r="J186" s="175">
        <f t="shared" si="11"/>
        <v>0</v>
      </c>
      <c r="K186" s="176"/>
      <c r="L186" s="164"/>
      <c r="M186" s="174"/>
      <c r="N186" s="408"/>
      <c r="O186" s="272"/>
      <c r="P186" s="272"/>
      <c r="Q186" s="174"/>
      <c r="R186" s="174"/>
      <c r="S186" s="174"/>
      <c r="T186" s="174"/>
      <c r="U186" s="174"/>
      <c r="V186" s="174"/>
    </row>
    <row r="187" spans="1:22" ht="15" customHeight="1">
      <c r="A187" s="1"/>
      <c r="B187" s="122" t="s">
        <v>417</v>
      </c>
      <c r="C187" s="127"/>
      <c r="D187" s="52" t="s">
        <v>681</v>
      </c>
      <c r="E187" s="72"/>
      <c r="F187" s="84"/>
      <c r="G187" s="41" t="s">
        <v>58</v>
      </c>
      <c r="H187" s="175"/>
      <c r="I187" s="175"/>
      <c r="J187" s="175">
        <f>SUM(H187*I187)</f>
        <v>0</v>
      </c>
      <c r="K187" s="176"/>
      <c r="L187" s="164"/>
      <c r="M187" s="174"/>
      <c r="N187" s="408"/>
      <c r="O187" s="272"/>
      <c r="P187" s="272"/>
      <c r="Q187" s="174"/>
      <c r="R187" s="174"/>
      <c r="S187" s="174"/>
      <c r="T187" s="174"/>
      <c r="U187" s="174"/>
      <c r="V187" s="174"/>
    </row>
    <row r="188" spans="1:22" ht="15" customHeight="1">
      <c r="A188" s="1"/>
      <c r="B188" s="122" t="s">
        <v>894</v>
      </c>
      <c r="C188" s="15"/>
      <c r="D188" s="47" t="s">
        <v>156</v>
      </c>
      <c r="E188" s="48"/>
      <c r="F188" s="84"/>
      <c r="G188" s="31" t="s">
        <v>58</v>
      </c>
      <c r="H188" s="175"/>
      <c r="I188" s="175"/>
      <c r="J188" s="175">
        <f t="shared" si="11"/>
        <v>0</v>
      </c>
      <c r="K188" s="176"/>
      <c r="L188" s="164"/>
      <c r="M188" s="174"/>
      <c r="N188" s="408"/>
      <c r="O188" s="272"/>
      <c r="P188" s="272"/>
      <c r="Q188" s="174"/>
      <c r="R188" s="174"/>
      <c r="S188" s="174"/>
      <c r="T188" s="174"/>
      <c r="U188" s="174"/>
      <c r="V188" s="174"/>
    </row>
    <row r="189" spans="1:22" ht="15" customHeight="1">
      <c r="A189" s="1"/>
      <c r="B189" s="122" t="s">
        <v>893</v>
      </c>
      <c r="C189" s="15"/>
      <c r="D189" s="52" t="s">
        <v>1254</v>
      </c>
      <c r="E189" s="48"/>
      <c r="F189" s="84"/>
      <c r="G189" s="31" t="s">
        <v>28</v>
      </c>
      <c r="H189" s="175"/>
      <c r="I189" s="175"/>
      <c r="J189" s="175">
        <f>SUM(H189*I189)</f>
        <v>0</v>
      </c>
      <c r="K189" s="176"/>
      <c r="L189" s="164"/>
      <c r="M189" s="174"/>
      <c r="N189" s="408"/>
      <c r="O189" s="272"/>
      <c r="P189" s="272"/>
      <c r="Q189" s="174"/>
      <c r="R189" s="174"/>
      <c r="S189" s="174"/>
      <c r="T189" s="174"/>
      <c r="U189" s="174"/>
      <c r="V189" s="174"/>
    </row>
    <row r="190" spans="1:22" ht="15" customHeight="1">
      <c r="A190" s="1"/>
      <c r="B190" s="122" t="s">
        <v>1385</v>
      </c>
      <c r="C190" s="15"/>
      <c r="D190" s="47" t="s">
        <v>159</v>
      </c>
      <c r="E190" s="48"/>
      <c r="F190" s="84"/>
      <c r="G190" s="31" t="s">
        <v>11</v>
      </c>
      <c r="H190" s="175"/>
      <c r="I190" s="175"/>
      <c r="J190" s="175">
        <f t="shared" si="11"/>
        <v>0</v>
      </c>
      <c r="K190" s="176"/>
      <c r="L190" s="164"/>
      <c r="M190" s="174"/>
      <c r="N190" s="408"/>
      <c r="O190" s="272"/>
      <c r="P190" s="272"/>
      <c r="Q190" s="174"/>
      <c r="R190" s="174"/>
      <c r="S190" s="174"/>
      <c r="T190" s="174"/>
      <c r="U190" s="174"/>
      <c r="V190" s="174"/>
    </row>
    <row r="191" spans="1:22" ht="15" customHeight="1">
      <c r="A191" s="1"/>
      <c r="B191" s="115" t="s">
        <v>999</v>
      </c>
      <c r="C191" s="315" t="s">
        <v>838</v>
      </c>
      <c r="D191" s="118"/>
      <c r="E191" s="118"/>
      <c r="F191" s="119"/>
      <c r="G191" s="119"/>
      <c r="H191" s="169"/>
      <c r="I191" s="169"/>
      <c r="J191" s="169"/>
      <c r="K191" s="170">
        <f>SUM(J192:J194)</f>
        <v>0</v>
      </c>
      <c r="L191" s="164"/>
      <c r="M191" s="171">
        <f>SUM(M192:M194)</f>
        <v>0</v>
      </c>
      <c r="N191" s="411"/>
      <c r="O191" s="274"/>
      <c r="P191" s="274"/>
      <c r="Q191" s="282"/>
      <c r="R191" s="269"/>
      <c r="S191" s="269"/>
      <c r="T191" s="269"/>
      <c r="U191" s="269"/>
      <c r="V191" s="283"/>
    </row>
    <row r="192" spans="1:22" ht="15" customHeight="1">
      <c r="A192" s="1"/>
      <c r="B192" s="122" t="s">
        <v>1000</v>
      </c>
      <c r="C192" s="15"/>
      <c r="D192" s="90" t="s">
        <v>428</v>
      </c>
      <c r="E192" s="91"/>
      <c r="F192" s="87"/>
      <c r="G192" s="33" t="s">
        <v>11</v>
      </c>
      <c r="H192" s="172"/>
      <c r="I192" s="172"/>
      <c r="J192" s="172">
        <f>SUM(H192*I192)</f>
        <v>0</v>
      </c>
      <c r="K192" s="173"/>
      <c r="L192" s="164"/>
      <c r="M192" s="174"/>
      <c r="N192" s="408"/>
      <c r="O192" s="272"/>
      <c r="P192" s="272"/>
      <c r="Q192" s="174"/>
      <c r="R192" s="174"/>
      <c r="S192" s="174"/>
      <c r="T192" s="174"/>
      <c r="U192" s="174"/>
      <c r="V192" s="174"/>
    </row>
    <row r="193" spans="1:22" ht="15" customHeight="1">
      <c r="A193" s="1"/>
      <c r="B193" s="122" t="s">
        <v>1001</v>
      </c>
      <c r="C193" s="15"/>
      <c r="D193" s="52" t="s">
        <v>429</v>
      </c>
      <c r="E193" s="72"/>
      <c r="F193" s="84"/>
      <c r="G193" s="31" t="s">
        <v>11</v>
      </c>
      <c r="H193" s="175"/>
      <c r="I193" s="175"/>
      <c r="J193" s="175">
        <f>SUM(H193*I193)</f>
        <v>0</v>
      </c>
      <c r="K193" s="176"/>
      <c r="L193" s="164"/>
      <c r="M193" s="174"/>
      <c r="N193" s="408"/>
      <c r="O193" s="272"/>
      <c r="P193" s="272"/>
      <c r="Q193" s="174"/>
      <c r="R193" s="174"/>
      <c r="S193" s="174"/>
      <c r="T193" s="174"/>
      <c r="U193" s="174"/>
      <c r="V193" s="174"/>
    </row>
    <row r="194" spans="1:22" ht="15" customHeight="1" thickBot="1">
      <c r="A194" s="1"/>
      <c r="B194" s="134"/>
      <c r="C194" s="15"/>
      <c r="D194" s="85"/>
      <c r="E194" s="86"/>
      <c r="F194" s="10"/>
      <c r="G194" s="10"/>
      <c r="H194" s="176"/>
      <c r="I194" s="176"/>
      <c r="J194" s="176"/>
      <c r="K194" s="176"/>
      <c r="L194" s="164"/>
      <c r="M194" s="184"/>
      <c r="N194" s="408"/>
      <c r="O194" s="272"/>
      <c r="P194" s="272"/>
      <c r="Q194" s="184"/>
      <c r="R194" s="184"/>
      <c r="S194" s="184"/>
      <c r="T194" s="184"/>
      <c r="U194" s="184"/>
      <c r="V194" s="184"/>
    </row>
    <row r="195" spans="1:22" ht="15" customHeight="1" thickBot="1">
      <c r="A195" s="1"/>
      <c r="B195" s="58" t="s">
        <v>6</v>
      </c>
      <c r="C195" s="53" t="s">
        <v>161</v>
      </c>
      <c r="D195" s="54"/>
      <c r="E195" s="54"/>
      <c r="F195" s="55" t="s">
        <v>8</v>
      </c>
      <c r="G195" s="54"/>
      <c r="H195" s="185"/>
      <c r="I195" s="185"/>
      <c r="J195" s="185"/>
      <c r="K195" s="187">
        <f>+(K21+K39+K27+K45+K47+K50+K57+K67+K75+K86+K88+K91+K101+K106+K131+K140+K148+K151+K171+K180+K183+K191)</f>
        <v>0</v>
      </c>
      <c r="L195" s="164"/>
      <c r="M195" s="187">
        <f>+(M21+M39+M27+M45+M47+M50+M57+M67+M75+M86+M88+M91+M101+M106+M131+M140+M148+M151+M171+M180+M183+M191)</f>
        <v>0</v>
      </c>
      <c r="N195" s="411"/>
      <c r="O195" s="274"/>
      <c r="P195" s="274"/>
      <c r="Q195" s="293"/>
      <c r="R195" s="294"/>
      <c r="S195" s="294"/>
      <c r="T195" s="294"/>
      <c r="U195" s="294"/>
      <c r="V195" s="295"/>
    </row>
    <row r="196" spans="1:23" ht="15" customHeight="1" thickBot="1">
      <c r="A196" s="7"/>
      <c r="B196" s="14"/>
      <c r="C196" s="15"/>
      <c r="D196" s="7"/>
      <c r="E196" s="7"/>
      <c r="F196" s="14"/>
      <c r="G196" s="14"/>
      <c r="H196" s="188"/>
      <c r="I196" s="188"/>
      <c r="J196" s="188"/>
      <c r="K196" s="188"/>
      <c r="L196" s="164"/>
      <c r="N196" s="409"/>
      <c r="O196" s="272"/>
      <c r="P196" s="272"/>
      <c r="Q196" s="270"/>
      <c r="R196" s="270"/>
      <c r="S196" s="270"/>
      <c r="T196" s="270"/>
      <c r="U196" s="270"/>
      <c r="V196" s="270"/>
      <c r="W196" s="26"/>
    </row>
    <row r="197" spans="1:22" ht="15" customHeight="1" thickBot="1">
      <c r="A197" s="1"/>
      <c r="B197" s="106" t="s">
        <v>162</v>
      </c>
      <c r="C197" s="56" t="s">
        <v>163</v>
      </c>
      <c r="D197" s="57"/>
      <c r="E197" s="57"/>
      <c r="F197" s="107"/>
      <c r="G197" s="57"/>
      <c r="H197" s="189"/>
      <c r="I197" s="189"/>
      <c r="J197" s="189"/>
      <c r="K197" s="189"/>
      <c r="L197" s="189"/>
      <c r="M197" s="168"/>
      <c r="N197" s="408"/>
      <c r="O197" s="272"/>
      <c r="P197" s="272"/>
      <c r="Q197" s="277"/>
      <c r="R197" s="278"/>
      <c r="S197" s="278"/>
      <c r="T197" s="278"/>
      <c r="U197" s="278"/>
      <c r="V197" s="168"/>
    </row>
    <row r="198" spans="1:22" ht="15" customHeight="1">
      <c r="A198" s="7"/>
      <c r="B198" s="5"/>
      <c r="C198" s="6"/>
      <c r="D198" s="16"/>
      <c r="E198" s="16"/>
      <c r="F198" s="5"/>
      <c r="G198" s="16"/>
      <c r="H198" s="190"/>
      <c r="I198" s="190"/>
      <c r="J198" s="190"/>
      <c r="K198" s="190"/>
      <c r="N198" s="409"/>
      <c r="O198" s="272"/>
      <c r="P198" s="272"/>
      <c r="Q198" s="270"/>
      <c r="R198" s="270"/>
      <c r="S198" s="270"/>
      <c r="T198" s="270"/>
      <c r="U198" s="270"/>
      <c r="V198" s="270"/>
    </row>
    <row r="199" spans="1:22" ht="15" customHeight="1">
      <c r="A199" s="1"/>
      <c r="B199" s="115" t="s">
        <v>265</v>
      </c>
      <c r="C199" s="148" t="s">
        <v>751</v>
      </c>
      <c r="D199" s="118"/>
      <c r="E199" s="123" t="str">
        <f>+$E$15</f>
        <v>DIMENSIÓN ESPESOR MARCAS Y MODELOS</v>
      </c>
      <c r="F199" s="119"/>
      <c r="G199" s="119"/>
      <c r="H199" s="169"/>
      <c r="I199" s="169"/>
      <c r="J199" s="169"/>
      <c r="K199" s="170">
        <f>SUM(J200:J212)</f>
        <v>0</v>
      </c>
      <c r="L199" s="164"/>
      <c r="M199" s="171">
        <f>SUM(M200:M212)</f>
        <v>0</v>
      </c>
      <c r="N199" s="411"/>
      <c r="O199" s="274"/>
      <c r="P199" s="274"/>
      <c r="Q199" s="279"/>
      <c r="R199" s="280"/>
      <c r="S199" s="280"/>
      <c r="T199" s="280"/>
      <c r="U199" s="280"/>
      <c r="V199" s="281"/>
    </row>
    <row r="200" spans="1:22" ht="15" customHeight="1">
      <c r="A200" s="1"/>
      <c r="B200" s="122" t="s">
        <v>164</v>
      </c>
      <c r="C200" s="420" t="s">
        <v>724</v>
      </c>
      <c r="D200" s="90" t="s">
        <v>718</v>
      </c>
      <c r="E200" s="70"/>
      <c r="F200" s="69"/>
      <c r="G200" s="69"/>
      <c r="H200" s="182"/>
      <c r="I200" s="182"/>
      <c r="J200" s="183"/>
      <c r="K200" s="173"/>
      <c r="L200" s="164"/>
      <c r="M200" s="174"/>
      <c r="N200" s="408"/>
      <c r="O200" s="272"/>
      <c r="P200" s="272"/>
      <c r="Q200" s="174"/>
      <c r="R200" s="174"/>
      <c r="S200" s="174"/>
      <c r="T200" s="174"/>
      <c r="U200" s="174"/>
      <c r="V200" s="174"/>
    </row>
    <row r="201" spans="1:22" ht="15" customHeight="1">
      <c r="A201" s="7"/>
      <c r="B201" s="122" t="s">
        <v>444</v>
      </c>
      <c r="C201" s="27" t="s">
        <v>722</v>
      </c>
      <c r="D201" s="42" t="s">
        <v>1186</v>
      </c>
      <c r="E201" s="42"/>
      <c r="F201" s="31"/>
      <c r="G201" s="41" t="s">
        <v>28</v>
      </c>
      <c r="H201" s="175"/>
      <c r="I201" s="175"/>
      <c r="J201" s="175">
        <f>SUM(H201*I201)</f>
        <v>0</v>
      </c>
      <c r="K201" s="176"/>
      <c r="L201" s="164"/>
      <c r="M201" s="174"/>
      <c r="N201" s="408"/>
      <c r="O201" s="272"/>
      <c r="P201" s="272"/>
      <c r="Q201" s="174"/>
      <c r="R201" s="174"/>
      <c r="S201" s="174"/>
      <c r="T201" s="174"/>
      <c r="U201" s="174"/>
      <c r="V201" s="174"/>
    </row>
    <row r="202" spans="1:22" ht="15" customHeight="1">
      <c r="A202" s="7"/>
      <c r="B202" s="122" t="s">
        <v>445</v>
      </c>
      <c r="C202" s="12"/>
      <c r="D202" s="42" t="s">
        <v>1187</v>
      </c>
      <c r="E202" s="42"/>
      <c r="F202" s="31"/>
      <c r="G202" s="41" t="s">
        <v>28</v>
      </c>
      <c r="H202" s="175"/>
      <c r="I202" s="175"/>
      <c r="J202" s="175">
        <f>SUM(H202*I202)</f>
        <v>0</v>
      </c>
      <c r="K202" s="176"/>
      <c r="L202" s="164"/>
      <c r="M202" s="174"/>
      <c r="N202" s="408"/>
      <c r="O202" s="272"/>
      <c r="P202" s="272"/>
      <c r="Q202" s="174"/>
      <c r="R202" s="174"/>
      <c r="S202" s="174"/>
      <c r="T202" s="174"/>
      <c r="U202" s="174"/>
      <c r="V202" s="174"/>
    </row>
    <row r="203" spans="1:22" ht="15" customHeight="1">
      <c r="A203" s="7"/>
      <c r="B203" s="122" t="s">
        <v>612</v>
      </c>
      <c r="C203" s="12"/>
      <c r="D203" s="42" t="s">
        <v>1188</v>
      </c>
      <c r="E203" s="42"/>
      <c r="F203" s="31"/>
      <c r="G203" s="41" t="s">
        <v>28</v>
      </c>
      <c r="H203" s="175"/>
      <c r="I203" s="175"/>
      <c r="J203" s="175">
        <f aca="true" t="shared" si="12" ref="J203:J211">SUM(H203*I203)</f>
        <v>0</v>
      </c>
      <c r="K203" s="176"/>
      <c r="L203" s="164"/>
      <c r="M203" s="174"/>
      <c r="N203" s="408"/>
      <c r="O203" s="272"/>
      <c r="P203" s="272"/>
      <c r="Q203" s="174"/>
      <c r="R203" s="174"/>
      <c r="S203" s="174"/>
      <c r="T203" s="174"/>
      <c r="U203" s="174"/>
      <c r="V203" s="174"/>
    </row>
    <row r="204" spans="1:22" ht="15" customHeight="1">
      <c r="A204" s="7"/>
      <c r="B204" s="122" t="s">
        <v>613</v>
      </c>
      <c r="C204" s="12"/>
      <c r="D204" s="42" t="s">
        <v>1189</v>
      </c>
      <c r="E204" s="42"/>
      <c r="F204" s="31"/>
      <c r="G204" s="41" t="s">
        <v>28</v>
      </c>
      <c r="H204" s="175"/>
      <c r="I204" s="175"/>
      <c r="J204" s="175">
        <f t="shared" si="12"/>
        <v>0</v>
      </c>
      <c r="K204" s="176"/>
      <c r="L204" s="164"/>
      <c r="M204" s="174"/>
      <c r="N204" s="408"/>
      <c r="O204" s="272"/>
      <c r="P204" s="272"/>
      <c r="Q204" s="174"/>
      <c r="R204" s="174"/>
      <c r="S204" s="174"/>
      <c r="T204" s="174"/>
      <c r="U204" s="174"/>
      <c r="V204" s="174"/>
    </row>
    <row r="205" spans="1:22" ht="15" customHeight="1">
      <c r="A205" s="7"/>
      <c r="B205" s="122" t="s">
        <v>1196</v>
      </c>
      <c r="C205" s="12"/>
      <c r="D205" s="42" t="s">
        <v>1190</v>
      </c>
      <c r="E205" s="42"/>
      <c r="F205" s="31"/>
      <c r="G205" s="41" t="s">
        <v>28</v>
      </c>
      <c r="H205" s="175"/>
      <c r="I205" s="175"/>
      <c r="J205" s="175">
        <f>SUM(H205*I205)</f>
        <v>0</v>
      </c>
      <c r="K205" s="181"/>
      <c r="L205" s="164"/>
      <c r="M205" s="174"/>
      <c r="N205" s="408"/>
      <c r="O205" s="272"/>
      <c r="P205" s="272"/>
      <c r="Q205" s="174"/>
      <c r="R205" s="174"/>
      <c r="S205" s="174"/>
      <c r="T205" s="174"/>
      <c r="U205" s="174"/>
      <c r="V205" s="174"/>
    </row>
    <row r="206" spans="1:22" ht="15" customHeight="1">
      <c r="A206" s="7"/>
      <c r="B206" s="122" t="s">
        <v>1197</v>
      </c>
      <c r="C206" s="12"/>
      <c r="D206" s="42" t="s">
        <v>1191</v>
      </c>
      <c r="E206" s="42"/>
      <c r="F206" s="31"/>
      <c r="G206" s="41" t="s">
        <v>28</v>
      </c>
      <c r="H206" s="175"/>
      <c r="I206" s="175"/>
      <c r="J206" s="175">
        <f>SUM(H206*I206)</f>
        <v>0</v>
      </c>
      <c r="K206" s="181"/>
      <c r="L206" s="164"/>
      <c r="M206" s="174"/>
      <c r="N206" s="408"/>
      <c r="O206" s="272"/>
      <c r="P206" s="272"/>
      <c r="Q206" s="174"/>
      <c r="R206" s="174"/>
      <c r="S206" s="174"/>
      <c r="T206" s="174"/>
      <c r="U206" s="174"/>
      <c r="V206" s="174"/>
    </row>
    <row r="207" spans="1:22" ht="15" customHeight="1">
      <c r="A207" s="7"/>
      <c r="B207" s="122" t="s">
        <v>1198</v>
      </c>
      <c r="C207" s="12"/>
      <c r="D207" s="42" t="s">
        <v>1192</v>
      </c>
      <c r="E207" s="42"/>
      <c r="F207" s="31"/>
      <c r="G207" s="41" t="s">
        <v>28</v>
      </c>
      <c r="H207" s="175"/>
      <c r="I207" s="175"/>
      <c r="J207" s="175">
        <f>SUM(H207*I207)</f>
        <v>0</v>
      </c>
      <c r="K207" s="181"/>
      <c r="L207" s="164"/>
      <c r="M207" s="174"/>
      <c r="N207" s="408"/>
      <c r="O207" s="272"/>
      <c r="P207" s="272"/>
      <c r="Q207" s="174"/>
      <c r="R207" s="174"/>
      <c r="S207" s="174"/>
      <c r="T207" s="174"/>
      <c r="U207" s="174"/>
      <c r="V207" s="174"/>
    </row>
    <row r="208" spans="1:22" ht="15" customHeight="1">
      <c r="A208" s="7"/>
      <c r="B208" s="122" t="s">
        <v>1199</v>
      </c>
      <c r="C208" s="12"/>
      <c r="D208" s="42" t="s">
        <v>1193</v>
      </c>
      <c r="E208" s="42"/>
      <c r="F208" s="31"/>
      <c r="G208" s="41" t="s">
        <v>28</v>
      </c>
      <c r="H208" s="175"/>
      <c r="I208" s="175"/>
      <c r="J208" s="175">
        <f>SUM(H208*I208)</f>
        <v>0</v>
      </c>
      <c r="K208" s="181"/>
      <c r="L208" s="164"/>
      <c r="M208" s="174"/>
      <c r="N208" s="408"/>
      <c r="O208" s="272"/>
      <c r="P208" s="272"/>
      <c r="Q208" s="174"/>
      <c r="R208" s="174"/>
      <c r="S208" s="174"/>
      <c r="T208" s="174"/>
      <c r="U208" s="174"/>
      <c r="V208" s="174"/>
    </row>
    <row r="209" spans="1:22" ht="15" customHeight="1">
      <c r="A209" s="7"/>
      <c r="B209" s="122"/>
      <c r="C209" s="12"/>
      <c r="D209" s="42"/>
      <c r="E209" s="42"/>
      <c r="F209" s="31"/>
      <c r="G209" s="41"/>
      <c r="H209" s="175"/>
      <c r="I209" s="175"/>
      <c r="J209" s="175"/>
      <c r="K209" s="181"/>
      <c r="L209" s="164"/>
      <c r="M209" s="174"/>
      <c r="N209" s="408"/>
      <c r="O209" s="272"/>
      <c r="P209" s="272"/>
      <c r="Q209" s="174"/>
      <c r="R209" s="174"/>
      <c r="S209" s="174"/>
      <c r="T209" s="174"/>
      <c r="U209" s="174"/>
      <c r="V209" s="174"/>
    </row>
    <row r="210" spans="1:22" ht="15" customHeight="1">
      <c r="A210" s="7"/>
      <c r="B210" s="122" t="s">
        <v>742</v>
      </c>
      <c r="C210" s="241" t="s">
        <v>750</v>
      </c>
      <c r="D210" s="42" t="s">
        <v>1195</v>
      </c>
      <c r="E210" s="42"/>
      <c r="F210" s="31"/>
      <c r="G210" s="41" t="s">
        <v>285</v>
      </c>
      <c r="H210" s="175"/>
      <c r="I210" s="175"/>
      <c r="J210" s="175">
        <f t="shared" si="12"/>
        <v>0</v>
      </c>
      <c r="K210" s="181"/>
      <c r="L210" s="164"/>
      <c r="M210" s="174"/>
      <c r="N210" s="408"/>
      <c r="O210" s="272"/>
      <c r="P210" s="272"/>
      <c r="Q210" s="174"/>
      <c r="R210" s="174"/>
      <c r="S210" s="174"/>
      <c r="T210" s="174"/>
      <c r="U210" s="174"/>
      <c r="V210" s="174"/>
    </row>
    <row r="211" spans="1:22" ht="15" customHeight="1">
      <c r="A211" s="7"/>
      <c r="B211" s="122" t="s">
        <v>743</v>
      </c>
      <c r="C211" s="126"/>
      <c r="D211" s="65" t="s">
        <v>1194</v>
      </c>
      <c r="E211" s="65"/>
      <c r="F211" s="37"/>
      <c r="G211" s="73" t="s">
        <v>28</v>
      </c>
      <c r="H211" s="173"/>
      <c r="I211" s="173"/>
      <c r="J211" s="173">
        <f t="shared" si="12"/>
        <v>0</v>
      </c>
      <c r="K211" s="181"/>
      <c r="L211" s="164"/>
      <c r="M211" s="174"/>
      <c r="N211" s="408"/>
      <c r="O211" s="272"/>
      <c r="P211" s="272"/>
      <c r="Q211" s="174"/>
      <c r="R211" s="174"/>
      <c r="S211" s="174"/>
      <c r="T211" s="174"/>
      <c r="U211" s="174"/>
      <c r="V211" s="174"/>
    </row>
    <row r="212" spans="1:22" ht="15" customHeight="1">
      <c r="A212" s="7"/>
      <c r="B212" s="122"/>
      <c r="C212" s="144"/>
      <c r="D212" s="42"/>
      <c r="E212" s="42"/>
      <c r="F212" s="31"/>
      <c r="G212" s="41"/>
      <c r="H212" s="175"/>
      <c r="I212" s="175"/>
      <c r="J212" s="175"/>
      <c r="K212" s="181"/>
      <c r="L212" s="164"/>
      <c r="M212" s="174"/>
      <c r="N212" s="408"/>
      <c r="O212" s="272"/>
      <c r="P212" s="272"/>
      <c r="Q212" s="174"/>
      <c r="R212" s="174"/>
      <c r="S212" s="174"/>
      <c r="T212" s="174"/>
      <c r="U212" s="174"/>
      <c r="V212" s="174"/>
    </row>
    <row r="213" spans="1:22" ht="15" customHeight="1">
      <c r="A213" s="1"/>
      <c r="B213" s="115" t="s">
        <v>266</v>
      </c>
      <c r="C213" s="120" t="s">
        <v>166</v>
      </c>
      <c r="D213" s="120"/>
      <c r="E213" s="123" t="str">
        <f>+$E$15</f>
        <v>DIMENSIÓN ESPESOR MARCAS Y MODELOS</v>
      </c>
      <c r="F213" s="119"/>
      <c r="G213" s="119"/>
      <c r="H213" s="169"/>
      <c r="I213" s="169"/>
      <c r="J213" s="169"/>
      <c r="K213" s="170">
        <f>SUM(J214:J265)</f>
        <v>0</v>
      </c>
      <c r="L213" s="164"/>
      <c r="M213" s="171">
        <f>SUM(M214:M259)</f>
        <v>0</v>
      </c>
      <c r="N213" s="411"/>
      <c r="O213" s="274"/>
      <c r="P213" s="274"/>
      <c r="Q213" s="282"/>
      <c r="R213" s="269"/>
      <c r="S213" s="269"/>
      <c r="T213" s="269"/>
      <c r="U213" s="269"/>
      <c r="V213" s="283"/>
    </row>
    <row r="214" spans="1:22" ht="15" customHeight="1">
      <c r="A214" s="7"/>
      <c r="B214" s="351" t="s">
        <v>267</v>
      </c>
      <c r="C214" s="27" t="s">
        <v>167</v>
      </c>
      <c r="D214" s="68"/>
      <c r="E214" s="81"/>
      <c r="F214" s="69"/>
      <c r="G214" s="69"/>
      <c r="H214" s="182"/>
      <c r="I214" s="182"/>
      <c r="J214" s="183"/>
      <c r="K214" s="173"/>
      <c r="L214" s="164"/>
      <c r="M214" s="174"/>
      <c r="N214" s="408"/>
      <c r="O214" s="272"/>
      <c r="P214" s="272"/>
      <c r="Q214" s="174"/>
      <c r="R214" s="174"/>
      <c r="S214" s="174"/>
      <c r="T214" s="174"/>
      <c r="U214" s="174"/>
      <c r="V214" s="174"/>
    </row>
    <row r="215" spans="1:22" ht="15" customHeight="1">
      <c r="A215" s="1"/>
      <c r="B215" s="147" t="s">
        <v>449</v>
      </c>
      <c r="C215" s="12"/>
      <c r="D215" s="32" t="s">
        <v>1326</v>
      </c>
      <c r="E215" s="32"/>
      <c r="F215" s="31"/>
      <c r="G215" s="31" t="s">
        <v>11</v>
      </c>
      <c r="H215" s="175"/>
      <c r="I215" s="175"/>
      <c r="J215" s="175">
        <f aca="true" t="shared" si="13" ref="J215:J264">SUM(H215*I215)</f>
        <v>0</v>
      </c>
      <c r="K215" s="176"/>
      <c r="L215" s="164"/>
      <c r="M215" s="174"/>
      <c r="N215" s="408"/>
      <c r="O215" s="272"/>
      <c r="P215" s="272"/>
      <c r="Q215" s="174"/>
      <c r="R215" s="174"/>
      <c r="S215" s="174"/>
      <c r="T215" s="174"/>
      <c r="U215" s="174"/>
      <c r="V215" s="174"/>
    </row>
    <row r="216" spans="1:22" ht="15" customHeight="1">
      <c r="A216" s="1"/>
      <c r="B216" s="147" t="s">
        <v>450</v>
      </c>
      <c r="C216" s="12"/>
      <c r="D216" s="32" t="s">
        <v>1327</v>
      </c>
      <c r="E216" s="32"/>
      <c r="F216" s="31"/>
      <c r="G216" s="31" t="s">
        <v>11</v>
      </c>
      <c r="H216" s="175"/>
      <c r="I216" s="175"/>
      <c r="J216" s="175">
        <f t="shared" si="13"/>
        <v>0</v>
      </c>
      <c r="K216" s="176"/>
      <c r="L216" s="164"/>
      <c r="M216" s="174"/>
      <c r="N216" s="408"/>
      <c r="O216" s="272"/>
      <c r="P216" s="272"/>
      <c r="Q216" s="174"/>
      <c r="R216" s="174"/>
      <c r="S216" s="174"/>
      <c r="T216" s="174"/>
      <c r="U216" s="174"/>
      <c r="V216" s="174"/>
    </row>
    <row r="217" spans="1:22" ht="15" customHeight="1">
      <c r="A217" s="1"/>
      <c r="B217" s="147" t="s">
        <v>451</v>
      </c>
      <c r="C217" s="12"/>
      <c r="D217" s="32" t="s">
        <v>1329</v>
      </c>
      <c r="E217" s="32"/>
      <c r="F217" s="31"/>
      <c r="G217" s="31" t="s">
        <v>11</v>
      </c>
      <c r="H217" s="175"/>
      <c r="I217" s="175"/>
      <c r="J217" s="175">
        <f t="shared" si="13"/>
        <v>0</v>
      </c>
      <c r="K217" s="176"/>
      <c r="L217" s="164"/>
      <c r="M217" s="174"/>
      <c r="N217" s="408"/>
      <c r="O217" s="272"/>
      <c r="P217" s="272"/>
      <c r="Q217" s="174"/>
      <c r="R217" s="174"/>
      <c r="S217" s="174"/>
      <c r="T217" s="174"/>
      <c r="U217" s="174"/>
      <c r="V217" s="174"/>
    </row>
    <row r="218" spans="1:22" ht="15" customHeight="1">
      <c r="A218" s="1"/>
      <c r="B218" s="147" t="s">
        <v>452</v>
      </c>
      <c r="C218" s="12"/>
      <c r="D218" s="32" t="s">
        <v>1328</v>
      </c>
      <c r="E218" s="32"/>
      <c r="F218" s="31"/>
      <c r="G218" s="31" t="s">
        <v>11</v>
      </c>
      <c r="H218" s="175"/>
      <c r="I218" s="175"/>
      <c r="J218" s="175">
        <f t="shared" si="13"/>
        <v>0</v>
      </c>
      <c r="K218" s="176"/>
      <c r="L218" s="164"/>
      <c r="M218" s="174"/>
      <c r="N218" s="408"/>
      <c r="O218" s="272"/>
      <c r="P218" s="272"/>
      <c r="Q218" s="174"/>
      <c r="R218" s="174"/>
      <c r="S218" s="174"/>
      <c r="T218" s="174"/>
      <c r="U218" s="174"/>
      <c r="V218" s="174"/>
    </row>
    <row r="219" spans="1:22" ht="15" customHeight="1">
      <c r="A219" s="1"/>
      <c r="B219" s="147" t="s">
        <v>453</v>
      </c>
      <c r="C219" s="12"/>
      <c r="D219" s="59" t="s">
        <v>1359</v>
      </c>
      <c r="E219" s="59"/>
      <c r="F219" s="31"/>
      <c r="G219" s="41" t="s">
        <v>713</v>
      </c>
      <c r="H219" s="175"/>
      <c r="I219" s="175"/>
      <c r="J219" s="175">
        <f t="shared" si="13"/>
        <v>0</v>
      </c>
      <c r="K219" s="176"/>
      <c r="L219" s="164"/>
      <c r="M219" s="174"/>
      <c r="N219" s="408"/>
      <c r="O219" s="272"/>
      <c r="P219" s="272"/>
      <c r="Q219" s="174"/>
      <c r="R219" s="174"/>
      <c r="S219" s="174"/>
      <c r="T219" s="174"/>
      <c r="U219" s="174"/>
      <c r="V219" s="174"/>
    </row>
    <row r="220" spans="1:22" ht="15" customHeight="1">
      <c r="A220" s="1"/>
      <c r="B220" s="147" t="s">
        <v>454</v>
      </c>
      <c r="C220" s="12"/>
      <c r="D220" s="59" t="s">
        <v>1360</v>
      </c>
      <c r="E220" s="59"/>
      <c r="F220" s="31"/>
      <c r="G220" s="41" t="s">
        <v>713</v>
      </c>
      <c r="H220" s="175"/>
      <c r="I220" s="175"/>
      <c r="J220" s="175">
        <f t="shared" si="13"/>
        <v>0</v>
      </c>
      <c r="K220" s="176"/>
      <c r="L220" s="164"/>
      <c r="M220" s="174"/>
      <c r="N220" s="408"/>
      <c r="O220" s="272"/>
      <c r="P220" s="272"/>
      <c r="Q220" s="174"/>
      <c r="R220" s="174"/>
      <c r="S220" s="174"/>
      <c r="T220" s="174"/>
      <c r="U220" s="174"/>
      <c r="V220" s="174"/>
    </row>
    <row r="221" spans="1:22" ht="15" customHeight="1">
      <c r="A221" s="1"/>
      <c r="B221" s="147" t="s">
        <v>455</v>
      </c>
      <c r="C221" s="12"/>
      <c r="D221" s="59" t="s">
        <v>1361</v>
      </c>
      <c r="E221" s="59"/>
      <c r="F221" s="31"/>
      <c r="G221" s="41" t="s">
        <v>713</v>
      </c>
      <c r="H221" s="175"/>
      <c r="I221" s="175"/>
      <c r="J221" s="175">
        <f t="shared" si="13"/>
        <v>0</v>
      </c>
      <c r="K221" s="176"/>
      <c r="L221" s="164"/>
      <c r="M221" s="174"/>
      <c r="N221" s="408"/>
      <c r="O221" s="272"/>
      <c r="P221" s="272"/>
      <c r="Q221" s="174"/>
      <c r="R221" s="174"/>
      <c r="S221" s="174"/>
      <c r="T221" s="174"/>
      <c r="U221" s="174"/>
      <c r="V221" s="174"/>
    </row>
    <row r="222" spans="1:22" ht="15" customHeight="1">
      <c r="A222" s="1"/>
      <c r="B222" s="147" t="s">
        <v>456</v>
      </c>
      <c r="C222" s="12"/>
      <c r="D222" s="60" t="s">
        <v>1331</v>
      </c>
      <c r="E222" s="60"/>
      <c r="F222" s="31"/>
      <c r="G222" s="41" t="s">
        <v>713</v>
      </c>
      <c r="H222" s="175"/>
      <c r="I222" s="175"/>
      <c r="J222" s="175">
        <f t="shared" si="13"/>
        <v>0</v>
      </c>
      <c r="K222" s="176"/>
      <c r="L222" s="164"/>
      <c r="M222" s="174"/>
      <c r="N222" s="408"/>
      <c r="O222" s="272"/>
      <c r="P222" s="272"/>
      <c r="Q222" s="174"/>
      <c r="R222" s="174"/>
      <c r="S222" s="174"/>
      <c r="T222" s="174"/>
      <c r="U222" s="174"/>
      <c r="V222" s="174"/>
    </row>
    <row r="223" spans="1:22" ht="15" customHeight="1">
      <c r="A223" s="1"/>
      <c r="B223" s="147" t="s">
        <v>457</v>
      </c>
      <c r="C223" s="12"/>
      <c r="D223" s="60" t="s">
        <v>1330</v>
      </c>
      <c r="E223" s="60"/>
      <c r="F223" s="31"/>
      <c r="G223" s="41" t="s">
        <v>28</v>
      </c>
      <c r="H223" s="175"/>
      <c r="I223" s="175"/>
      <c r="J223" s="175">
        <f t="shared" si="13"/>
        <v>0</v>
      </c>
      <c r="K223" s="176"/>
      <c r="L223" s="164"/>
      <c r="M223" s="174"/>
      <c r="N223" s="408"/>
      <c r="O223" s="272"/>
      <c r="P223" s="272"/>
      <c r="Q223" s="174"/>
      <c r="R223" s="174"/>
      <c r="S223" s="174"/>
      <c r="T223" s="174"/>
      <c r="U223" s="174"/>
      <c r="V223" s="174"/>
    </row>
    <row r="224" spans="1:22" ht="15" customHeight="1">
      <c r="A224" s="1"/>
      <c r="B224" s="147" t="s">
        <v>458</v>
      </c>
      <c r="C224" s="12"/>
      <c r="D224" s="60" t="s">
        <v>1332</v>
      </c>
      <c r="E224" s="60"/>
      <c r="F224" s="31"/>
      <c r="G224" s="41" t="s">
        <v>713</v>
      </c>
      <c r="H224" s="175"/>
      <c r="I224" s="175"/>
      <c r="J224" s="175">
        <f t="shared" si="13"/>
        <v>0</v>
      </c>
      <c r="K224" s="176"/>
      <c r="L224" s="164"/>
      <c r="M224" s="174"/>
      <c r="N224" s="408"/>
      <c r="O224" s="272"/>
      <c r="P224" s="272"/>
      <c r="Q224" s="174"/>
      <c r="R224" s="174"/>
      <c r="S224" s="174"/>
      <c r="T224" s="174"/>
      <c r="U224" s="174"/>
      <c r="V224" s="174"/>
    </row>
    <row r="225" spans="1:22" ht="15" customHeight="1">
      <c r="A225" s="1"/>
      <c r="B225" s="147" t="s">
        <v>459</v>
      </c>
      <c r="C225" s="15"/>
      <c r="D225" s="60" t="s">
        <v>1333</v>
      </c>
      <c r="E225" s="60"/>
      <c r="F225" s="31"/>
      <c r="G225" s="41" t="s">
        <v>28</v>
      </c>
      <c r="H225" s="175"/>
      <c r="I225" s="175"/>
      <c r="J225" s="175">
        <f t="shared" si="13"/>
        <v>0</v>
      </c>
      <c r="K225" s="176"/>
      <c r="L225" s="164"/>
      <c r="M225" s="174"/>
      <c r="N225" s="408"/>
      <c r="O225" s="272"/>
      <c r="P225" s="272"/>
      <c r="Q225" s="174"/>
      <c r="R225" s="174"/>
      <c r="S225" s="174"/>
      <c r="T225" s="174"/>
      <c r="U225" s="174"/>
      <c r="V225" s="174"/>
    </row>
    <row r="226" spans="1:22" ht="15" customHeight="1">
      <c r="A226" s="1"/>
      <c r="B226" s="147" t="s">
        <v>460</v>
      </c>
      <c r="C226" s="15"/>
      <c r="D226" s="60" t="s">
        <v>1337</v>
      </c>
      <c r="E226" s="60"/>
      <c r="F226" s="31"/>
      <c r="G226" s="41" t="s">
        <v>28</v>
      </c>
      <c r="H226" s="175"/>
      <c r="I226" s="175"/>
      <c r="J226" s="175">
        <f t="shared" si="13"/>
        <v>0</v>
      </c>
      <c r="K226" s="176"/>
      <c r="L226" s="164"/>
      <c r="M226" s="174"/>
      <c r="N226" s="408"/>
      <c r="O226" s="272"/>
      <c r="P226" s="272"/>
      <c r="Q226" s="174"/>
      <c r="R226" s="174"/>
      <c r="S226" s="174"/>
      <c r="T226" s="174"/>
      <c r="U226" s="174"/>
      <c r="V226" s="174"/>
    </row>
    <row r="227" spans="1:22" ht="15" customHeight="1">
      <c r="A227" s="1"/>
      <c r="B227" s="147" t="s">
        <v>461</v>
      </c>
      <c r="C227" s="15"/>
      <c r="D227" s="60" t="s">
        <v>1336</v>
      </c>
      <c r="E227" s="441"/>
      <c r="F227" s="37"/>
      <c r="G227" s="73" t="s">
        <v>28</v>
      </c>
      <c r="H227" s="173"/>
      <c r="I227" s="173"/>
      <c r="J227" s="175">
        <f t="shared" si="13"/>
        <v>0</v>
      </c>
      <c r="K227" s="176"/>
      <c r="L227" s="164"/>
      <c r="M227" s="174"/>
      <c r="N227" s="408"/>
      <c r="O227" s="272"/>
      <c r="P227" s="272"/>
      <c r="Q227" s="174"/>
      <c r="R227" s="174"/>
      <c r="S227" s="174"/>
      <c r="T227" s="174"/>
      <c r="U227" s="174"/>
      <c r="V227" s="174"/>
    </row>
    <row r="228" spans="1:22" ht="15" customHeight="1">
      <c r="A228" s="1"/>
      <c r="B228" s="147" t="s">
        <v>1334</v>
      </c>
      <c r="C228" s="15"/>
      <c r="D228" s="440" t="s">
        <v>1325</v>
      </c>
      <c r="E228" s="440"/>
      <c r="F228" s="31"/>
      <c r="G228" s="41" t="s">
        <v>713</v>
      </c>
      <c r="H228" s="175"/>
      <c r="I228" s="175"/>
      <c r="J228" s="175">
        <f t="shared" si="13"/>
        <v>0</v>
      </c>
      <c r="K228" s="176"/>
      <c r="L228" s="164"/>
      <c r="M228" s="174"/>
      <c r="N228" s="408"/>
      <c r="O228" s="272"/>
      <c r="P228" s="272"/>
      <c r="Q228" s="174"/>
      <c r="R228" s="174"/>
      <c r="S228" s="174"/>
      <c r="T228" s="174"/>
      <c r="U228" s="174"/>
      <c r="V228" s="174"/>
    </row>
    <row r="229" spans="1:22" ht="15" customHeight="1">
      <c r="A229" s="1"/>
      <c r="B229" s="147" t="s">
        <v>1335</v>
      </c>
      <c r="C229" s="15"/>
      <c r="D229" s="440" t="s">
        <v>1348</v>
      </c>
      <c r="E229" s="440"/>
      <c r="F229" s="31"/>
      <c r="G229" s="41" t="s">
        <v>713</v>
      </c>
      <c r="H229" s="175"/>
      <c r="I229" s="175"/>
      <c r="J229" s="175">
        <f t="shared" si="13"/>
        <v>0</v>
      </c>
      <c r="K229" s="176"/>
      <c r="L229" s="164"/>
      <c r="M229" s="174"/>
      <c r="N229" s="408"/>
      <c r="O229" s="272"/>
      <c r="P229" s="272"/>
      <c r="Q229" s="174"/>
      <c r="R229" s="174"/>
      <c r="S229" s="174"/>
      <c r="T229" s="174"/>
      <c r="U229" s="174"/>
      <c r="V229" s="174"/>
    </row>
    <row r="230" spans="1:22" ht="15" customHeight="1">
      <c r="A230" s="1"/>
      <c r="B230" s="122" t="s">
        <v>782</v>
      </c>
      <c r="C230" s="128" t="s">
        <v>1068</v>
      </c>
      <c r="D230" s="62"/>
      <c r="E230" s="82"/>
      <c r="F230" s="36"/>
      <c r="G230" s="36"/>
      <c r="H230" s="177"/>
      <c r="I230" s="177"/>
      <c r="J230" s="178"/>
      <c r="K230" s="176"/>
      <c r="L230" s="164"/>
      <c r="M230" s="174"/>
      <c r="N230" s="408"/>
      <c r="O230" s="272"/>
      <c r="P230" s="272"/>
      <c r="Q230" s="174"/>
      <c r="R230" s="174"/>
      <c r="S230" s="174"/>
      <c r="T230" s="174"/>
      <c r="U230" s="174"/>
      <c r="V230" s="174"/>
    </row>
    <row r="231" spans="1:22" ht="15" customHeight="1">
      <c r="A231" s="1"/>
      <c r="B231" s="122" t="s">
        <v>463</v>
      </c>
      <c r="C231" s="12"/>
      <c r="D231" s="32" t="s">
        <v>1345</v>
      </c>
      <c r="E231" s="32"/>
      <c r="F231" s="31"/>
      <c r="G231" s="31" t="s">
        <v>11</v>
      </c>
      <c r="H231" s="175"/>
      <c r="I231" s="175"/>
      <c r="J231" s="175">
        <f t="shared" si="13"/>
        <v>0</v>
      </c>
      <c r="K231" s="176"/>
      <c r="L231" s="164"/>
      <c r="M231" s="174"/>
      <c r="N231" s="408"/>
      <c r="O231" s="272"/>
      <c r="P231" s="272"/>
      <c r="Q231" s="174"/>
      <c r="R231" s="174"/>
      <c r="S231" s="174"/>
      <c r="T231" s="174"/>
      <c r="U231" s="174"/>
      <c r="V231" s="174"/>
    </row>
    <row r="232" spans="1:22" ht="15" customHeight="1">
      <c r="A232" s="1"/>
      <c r="B232" s="122" t="s">
        <v>464</v>
      </c>
      <c r="C232" s="12"/>
      <c r="D232" s="32" t="s">
        <v>1339</v>
      </c>
      <c r="E232" s="32"/>
      <c r="F232" s="31"/>
      <c r="G232" s="31" t="s">
        <v>11</v>
      </c>
      <c r="H232" s="175"/>
      <c r="I232" s="175"/>
      <c r="J232" s="175">
        <f t="shared" si="13"/>
        <v>0</v>
      </c>
      <c r="K232" s="176"/>
      <c r="L232" s="164"/>
      <c r="M232" s="174"/>
      <c r="N232" s="408"/>
      <c r="O232" s="272"/>
      <c r="P232" s="272"/>
      <c r="Q232" s="174"/>
      <c r="R232" s="174"/>
      <c r="S232" s="174"/>
      <c r="T232" s="174"/>
      <c r="U232" s="174"/>
      <c r="V232" s="174"/>
    </row>
    <row r="233" spans="1:22" ht="15" customHeight="1">
      <c r="A233" s="1"/>
      <c r="B233" s="122" t="s">
        <v>465</v>
      </c>
      <c r="C233" s="12"/>
      <c r="D233" s="42" t="s">
        <v>1338</v>
      </c>
      <c r="E233" s="32"/>
      <c r="F233" s="31"/>
      <c r="G233" s="41" t="s">
        <v>713</v>
      </c>
      <c r="H233" s="175"/>
      <c r="I233" s="175"/>
      <c r="J233" s="175">
        <f t="shared" si="13"/>
        <v>0</v>
      </c>
      <c r="K233" s="176"/>
      <c r="L233" s="164"/>
      <c r="M233" s="174"/>
      <c r="N233" s="408"/>
      <c r="O233" s="272"/>
      <c r="P233" s="272"/>
      <c r="Q233" s="174"/>
      <c r="R233" s="174"/>
      <c r="S233" s="174"/>
      <c r="T233" s="174"/>
      <c r="U233" s="174"/>
      <c r="V233" s="174"/>
    </row>
    <row r="234" spans="1:22" ht="15" customHeight="1">
      <c r="A234" s="1"/>
      <c r="B234" s="122" t="s">
        <v>1322</v>
      </c>
      <c r="C234" s="12"/>
      <c r="D234" s="42" t="s">
        <v>1340</v>
      </c>
      <c r="E234" s="32"/>
      <c r="F234" s="31"/>
      <c r="G234" s="41" t="s">
        <v>713</v>
      </c>
      <c r="H234" s="175"/>
      <c r="I234" s="175"/>
      <c r="J234" s="175">
        <f t="shared" si="13"/>
        <v>0</v>
      </c>
      <c r="K234" s="176"/>
      <c r="L234" s="164"/>
      <c r="M234" s="174"/>
      <c r="N234" s="408"/>
      <c r="O234" s="272"/>
      <c r="P234" s="272"/>
      <c r="Q234" s="174"/>
      <c r="R234" s="174"/>
      <c r="S234" s="174"/>
      <c r="T234" s="174"/>
      <c r="U234" s="174"/>
      <c r="V234" s="174"/>
    </row>
    <row r="235" spans="1:22" ht="15" customHeight="1">
      <c r="A235" s="1"/>
      <c r="B235" s="122" t="s">
        <v>1323</v>
      </c>
      <c r="C235" s="12"/>
      <c r="D235" s="42" t="s">
        <v>1344</v>
      </c>
      <c r="E235" s="32"/>
      <c r="F235" s="31"/>
      <c r="G235" s="41" t="s">
        <v>713</v>
      </c>
      <c r="H235" s="175"/>
      <c r="I235" s="175"/>
      <c r="J235" s="175">
        <f t="shared" si="13"/>
        <v>0</v>
      </c>
      <c r="K235" s="176"/>
      <c r="L235" s="164"/>
      <c r="M235" s="174"/>
      <c r="N235" s="408"/>
      <c r="O235" s="272"/>
      <c r="P235" s="272"/>
      <c r="Q235" s="174"/>
      <c r="R235" s="174"/>
      <c r="S235" s="174"/>
      <c r="T235" s="174"/>
      <c r="U235" s="174"/>
      <c r="V235" s="174"/>
    </row>
    <row r="236" spans="1:22" ht="15" customHeight="1">
      <c r="A236" s="1"/>
      <c r="B236" s="122" t="s">
        <v>1324</v>
      </c>
      <c r="C236" s="12"/>
      <c r="D236" s="52" t="s">
        <v>1346</v>
      </c>
      <c r="E236" s="32"/>
      <c r="F236" s="31"/>
      <c r="G236" s="41" t="s">
        <v>713</v>
      </c>
      <c r="H236" s="175"/>
      <c r="I236" s="175"/>
      <c r="J236" s="175">
        <f t="shared" si="13"/>
        <v>0</v>
      </c>
      <c r="K236" s="176"/>
      <c r="L236" s="164"/>
      <c r="M236" s="174"/>
      <c r="N236" s="408"/>
      <c r="O236" s="272"/>
      <c r="P236" s="272"/>
      <c r="Q236" s="174"/>
      <c r="R236" s="174"/>
      <c r="S236" s="174"/>
      <c r="T236" s="174"/>
      <c r="U236" s="174"/>
      <c r="V236" s="174"/>
    </row>
    <row r="237" spans="1:22" ht="15" customHeight="1">
      <c r="A237" s="1"/>
      <c r="B237" s="122" t="s">
        <v>1341</v>
      </c>
      <c r="C237" s="12"/>
      <c r="D237" s="52" t="s">
        <v>1343</v>
      </c>
      <c r="E237" s="32"/>
      <c r="F237" s="31"/>
      <c r="G237" s="41" t="s">
        <v>713</v>
      </c>
      <c r="H237" s="175"/>
      <c r="I237" s="175"/>
      <c r="J237" s="175">
        <f t="shared" si="13"/>
        <v>0</v>
      </c>
      <c r="K237" s="176"/>
      <c r="L237" s="164"/>
      <c r="M237" s="174"/>
      <c r="N237" s="408"/>
      <c r="O237" s="272"/>
      <c r="P237" s="272"/>
      <c r="Q237" s="174"/>
      <c r="R237" s="174"/>
      <c r="S237" s="174"/>
      <c r="T237" s="174"/>
      <c r="U237" s="174"/>
      <c r="V237" s="174"/>
    </row>
    <row r="238" spans="1:22" ht="15" customHeight="1">
      <c r="A238" s="1"/>
      <c r="B238" s="122" t="s">
        <v>1342</v>
      </c>
      <c r="C238" s="12"/>
      <c r="D238" s="52" t="s">
        <v>1347</v>
      </c>
      <c r="E238" s="32"/>
      <c r="F238" s="31"/>
      <c r="G238" s="41" t="s">
        <v>713</v>
      </c>
      <c r="H238" s="175"/>
      <c r="I238" s="175"/>
      <c r="J238" s="175">
        <f t="shared" si="13"/>
        <v>0</v>
      </c>
      <c r="K238" s="176"/>
      <c r="L238" s="164"/>
      <c r="M238" s="174"/>
      <c r="N238" s="408"/>
      <c r="O238" s="272"/>
      <c r="P238" s="272"/>
      <c r="Q238" s="174"/>
      <c r="R238" s="174"/>
      <c r="S238" s="174"/>
      <c r="T238" s="174"/>
      <c r="U238" s="174"/>
      <c r="V238" s="174"/>
    </row>
    <row r="239" spans="1:22" ht="15" customHeight="1">
      <c r="A239" s="1"/>
      <c r="B239" s="122" t="s">
        <v>783</v>
      </c>
      <c r="C239" s="67" t="s">
        <v>174</v>
      </c>
      <c r="D239" s="62"/>
      <c r="E239" s="82"/>
      <c r="F239" s="36"/>
      <c r="G239" s="36"/>
      <c r="H239" s="177"/>
      <c r="I239" s="177"/>
      <c r="J239" s="178"/>
      <c r="K239" s="176"/>
      <c r="L239" s="164"/>
      <c r="M239" s="174"/>
      <c r="N239" s="408"/>
      <c r="O239" s="272"/>
      <c r="P239" s="272"/>
      <c r="Q239" s="174"/>
      <c r="R239" s="174"/>
      <c r="S239" s="174"/>
      <c r="T239" s="174"/>
      <c r="U239" s="174"/>
      <c r="V239" s="174"/>
    </row>
    <row r="240" spans="1:22" ht="15" customHeight="1">
      <c r="A240" s="1"/>
      <c r="B240" s="122" t="s">
        <v>466</v>
      </c>
      <c r="C240" s="13"/>
      <c r="D240" s="32" t="s">
        <v>302</v>
      </c>
      <c r="E240" s="32"/>
      <c r="F240" s="31"/>
      <c r="G240" s="41" t="s">
        <v>713</v>
      </c>
      <c r="H240" s="175"/>
      <c r="I240" s="175"/>
      <c r="J240" s="175">
        <f t="shared" si="13"/>
        <v>0</v>
      </c>
      <c r="K240" s="176"/>
      <c r="L240" s="164"/>
      <c r="M240" s="174"/>
      <c r="N240" s="408"/>
      <c r="O240" s="272"/>
      <c r="P240" s="272"/>
      <c r="Q240" s="174"/>
      <c r="R240" s="174"/>
      <c r="S240" s="174"/>
      <c r="T240" s="174"/>
      <c r="U240" s="174"/>
      <c r="V240" s="174"/>
    </row>
    <row r="241" spans="1:22" ht="15" customHeight="1">
      <c r="A241" s="1"/>
      <c r="B241" s="122" t="s">
        <v>467</v>
      </c>
      <c r="C241" s="12"/>
      <c r="D241" s="32" t="s">
        <v>303</v>
      </c>
      <c r="E241" s="32"/>
      <c r="F241" s="31"/>
      <c r="G241" s="41" t="s">
        <v>713</v>
      </c>
      <c r="H241" s="175"/>
      <c r="I241" s="175"/>
      <c r="J241" s="175">
        <f t="shared" si="13"/>
        <v>0</v>
      </c>
      <c r="K241" s="176"/>
      <c r="L241" s="164"/>
      <c r="M241" s="174"/>
      <c r="N241" s="408"/>
      <c r="O241" s="272"/>
      <c r="P241" s="272"/>
      <c r="Q241" s="174"/>
      <c r="R241" s="174"/>
      <c r="S241" s="174"/>
      <c r="T241" s="174"/>
      <c r="U241" s="174"/>
      <c r="V241" s="174"/>
    </row>
    <row r="242" spans="1:22" ht="15" customHeight="1">
      <c r="A242" s="1"/>
      <c r="B242" s="122" t="s">
        <v>468</v>
      </c>
      <c r="C242" s="12"/>
      <c r="D242" s="32" t="s">
        <v>301</v>
      </c>
      <c r="E242" s="32"/>
      <c r="F242" s="31"/>
      <c r="G242" s="41" t="s">
        <v>713</v>
      </c>
      <c r="H242" s="175"/>
      <c r="I242" s="175"/>
      <c r="J242" s="175">
        <f t="shared" si="13"/>
        <v>0</v>
      </c>
      <c r="K242" s="176"/>
      <c r="L242" s="164"/>
      <c r="M242" s="174"/>
      <c r="N242" s="408"/>
      <c r="O242" s="272"/>
      <c r="P242" s="272"/>
      <c r="Q242" s="174"/>
      <c r="R242" s="174"/>
      <c r="S242" s="174"/>
      <c r="T242" s="174"/>
      <c r="U242" s="174"/>
      <c r="V242" s="174"/>
    </row>
    <row r="243" spans="1:22" ht="15" customHeight="1">
      <c r="A243" s="1"/>
      <c r="B243" s="122" t="s">
        <v>469</v>
      </c>
      <c r="C243" s="12"/>
      <c r="D243" s="42" t="s">
        <v>1200</v>
      </c>
      <c r="E243" s="42"/>
      <c r="F243" s="31"/>
      <c r="G243" s="41" t="s">
        <v>713</v>
      </c>
      <c r="H243" s="175"/>
      <c r="I243" s="175"/>
      <c r="J243" s="175">
        <f t="shared" si="13"/>
        <v>0</v>
      </c>
      <c r="K243" s="176"/>
      <c r="L243" s="164"/>
      <c r="M243" s="174"/>
      <c r="N243" s="408"/>
      <c r="O243" s="272"/>
      <c r="P243" s="272"/>
      <c r="Q243" s="174"/>
      <c r="R243" s="174"/>
      <c r="S243" s="174"/>
      <c r="T243" s="174"/>
      <c r="U243" s="174"/>
      <c r="V243" s="174"/>
    </row>
    <row r="244" spans="1:22" ht="15" customHeight="1">
      <c r="A244" s="1"/>
      <c r="B244" s="122" t="s">
        <v>470</v>
      </c>
      <c r="C244" s="12"/>
      <c r="D244" s="42" t="s">
        <v>1201</v>
      </c>
      <c r="E244" s="42"/>
      <c r="F244" s="31"/>
      <c r="G244" s="41" t="s">
        <v>713</v>
      </c>
      <c r="H244" s="175"/>
      <c r="I244" s="175"/>
      <c r="J244" s="175">
        <f t="shared" si="13"/>
        <v>0</v>
      </c>
      <c r="K244" s="176"/>
      <c r="L244" s="164"/>
      <c r="M244" s="174"/>
      <c r="N244" s="408"/>
      <c r="O244" s="272"/>
      <c r="P244" s="272"/>
      <c r="Q244" s="174"/>
      <c r="R244" s="174"/>
      <c r="S244" s="174"/>
      <c r="T244" s="174"/>
      <c r="U244" s="174"/>
      <c r="V244" s="174"/>
    </row>
    <row r="245" spans="1:22" ht="15" customHeight="1">
      <c r="A245" s="1"/>
      <c r="B245" s="122" t="s">
        <v>471</v>
      </c>
      <c r="C245" s="12"/>
      <c r="D245" s="42" t="s">
        <v>498</v>
      </c>
      <c r="E245" s="42"/>
      <c r="F245" s="31"/>
      <c r="G245" s="41" t="s">
        <v>713</v>
      </c>
      <c r="H245" s="175"/>
      <c r="I245" s="175"/>
      <c r="J245" s="175">
        <f t="shared" si="13"/>
        <v>0</v>
      </c>
      <c r="K245" s="176"/>
      <c r="L245" s="164"/>
      <c r="M245" s="174"/>
      <c r="N245" s="408"/>
      <c r="O245" s="272"/>
      <c r="P245" s="272"/>
      <c r="Q245" s="174"/>
      <c r="R245" s="174"/>
      <c r="S245" s="174"/>
      <c r="T245" s="174"/>
      <c r="U245" s="174"/>
      <c r="V245" s="174"/>
    </row>
    <row r="246" spans="1:22" ht="15" customHeight="1">
      <c r="A246" s="1"/>
      <c r="B246" s="122" t="s">
        <v>472</v>
      </c>
      <c r="C246" s="12"/>
      <c r="D246" s="42" t="s">
        <v>1202</v>
      </c>
      <c r="E246" s="42"/>
      <c r="F246" s="31"/>
      <c r="G246" s="41" t="s">
        <v>713</v>
      </c>
      <c r="H246" s="175"/>
      <c r="I246" s="175"/>
      <c r="J246" s="175">
        <f t="shared" si="13"/>
        <v>0</v>
      </c>
      <c r="K246" s="176"/>
      <c r="L246" s="164"/>
      <c r="M246" s="174"/>
      <c r="N246" s="408"/>
      <c r="O246" s="272"/>
      <c r="P246" s="272"/>
      <c r="Q246" s="174"/>
      <c r="R246" s="174"/>
      <c r="S246" s="174"/>
      <c r="T246" s="174"/>
      <c r="U246" s="174"/>
      <c r="V246" s="174"/>
    </row>
    <row r="247" spans="1:22" ht="15" customHeight="1">
      <c r="A247" s="1"/>
      <c r="B247" s="122" t="s">
        <v>473</v>
      </c>
      <c r="C247" s="12"/>
      <c r="D247" s="42" t="s">
        <v>1362</v>
      </c>
      <c r="E247" s="42"/>
      <c r="F247" s="31"/>
      <c r="G247" s="41" t="s">
        <v>713</v>
      </c>
      <c r="H247" s="175"/>
      <c r="I247" s="175"/>
      <c r="J247" s="175">
        <f t="shared" si="13"/>
        <v>0</v>
      </c>
      <c r="K247" s="176"/>
      <c r="L247" s="164"/>
      <c r="M247" s="174"/>
      <c r="N247" s="408"/>
      <c r="O247" s="272"/>
      <c r="P247" s="272"/>
      <c r="Q247" s="174"/>
      <c r="R247" s="174"/>
      <c r="S247" s="174"/>
      <c r="T247" s="174"/>
      <c r="U247" s="174"/>
      <c r="V247" s="174"/>
    </row>
    <row r="248" spans="1:22" ht="15" customHeight="1">
      <c r="A248" s="1"/>
      <c r="B248" s="122" t="s">
        <v>474</v>
      </c>
      <c r="C248" s="12"/>
      <c r="D248" s="42" t="s">
        <v>1363</v>
      </c>
      <c r="E248" s="42"/>
      <c r="F248" s="31"/>
      <c r="G248" s="41"/>
      <c r="H248" s="175"/>
      <c r="I248" s="175"/>
      <c r="J248" s="175"/>
      <c r="K248" s="176"/>
      <c r="L248" s="164"/>
      <c r="M248" s="174"/>
      <c r="N248" s="408"/>
      <c r="O248" s="272"/>
      <c r="P248" s="272"/>
      <c r="Q248" s="174"/>
      <c r="R248" s="174"/>
      <c r="S248" s="174"/>
      <c r="T248" s="174"/>
      <c r="U248" s="174"/>
      <c r="V248" s="174"/>
    </row>
    <row r="249" spans="1:22" ht="15" customHeight="1">
      <c r="A249" s="1"/>
      <c r="B249" s="122" t="s">
        <v>487</v>
      </c>
      <c r="C249" s="12"/>
      <c r="D249" s="42" t="s">
        <v>1204</v>
      </c>
      <c r="E249" s="42"/>
      <c r="F249" s="31"/>
      <c r="G249" s="41" t="s">
        <v>713</v>
      </c>
      <c r="H249" s="175"/>
      <c r="I249" s="175"/>
      <c r="J249" s="175">
        <f t="shared" si="13"/>
        <v>0</v>
      </c>
      <c r="K249" s="176"/>
      <c r="L249" s="164"/>
      <c r="M249" s="174"/>
      <c r="N249" s="408"/>
      <c r="O249" s="272"/>
      <c r="P249" s="272"/>
      <c r="Q249" s="174"/>
      <c r="R249" s="174"/>
      <c r="S249" s="174"/>
      <c r="T249" s="174"/>
      <c r="U249" s="174"/>
      <c r="V249" s="174"/>
    </row>
    <row r="250" spans="1:22" ht="15" customHeight="1">
      <c r="A250" s="1"/>
      <c r="B250" s="122" t="s">
        <v>488</v>
      </c>
      <c r="C250" s="12"/>
      <c r="D250" s="42" t="s">
        <v>1205</v>
      </c>
      <c r="E250" s="42"/>
      <c r="F250" s="31"/>
      <c r="G250" s="41" t="s">
        <v>713</v>
      </c>
      <c r="H250" s="175"/>
      <c r="I250" s="175"/>
      <c r="J250" s="175">
        <f t="shared" si="13"/>
        <v>0</v>
      </c>
      <c r="K250" s="176"/>
      <c r="L250" s="164"/>
      <c r="M250" s="174"/>
      <c r="N250" s="408"/>
      <c r="O250" s="272"/>
      <c r="P250" s="272"/>
      <c r="Q250" s="174"/>
      <c r="R250" s="174"/>
      <c r="S250" s="174"/>
      <c r="T250" s="174"/>
      <c r="U250" s="174"/>
      <c r="V250" s="174"/>
    </row>
    <row r="251" spans="1:22" ht="15" customHeight="1">
      <c r="A251" s="1"/>
      <c r="B251" s="122" t="s">
        <v>500</v>
      </c>
      <c r="C251" s="12"/>
      <c r="D251" s="42" t="s">
        <v>1206</v>
      </c>
      <c r="E251" s="42"/>
      <c r="F251" s="31"/>
      <c r="G251" s="41" t="s">
        <v>713</v>
      </c>
      <c r="H251" s="175"/>
      <c r="I251" s="175"/>
      <c r="J251" s="175">
        <f t="shared" si="13"/>
        <v>0</v>
      </c>
      <c r="K251" s="176"/>
      <c r="L251" s="164"/>
      <c r="M251" s="174"/>
      <c r="N251" s="408"/>
      <c r="O251" s="272"/>
      <c r="P251" s="272"/>
      <c r="Q251" s="174"/>
      <c r="R251" s="174"/>
      <c r="S251" s="174"/>
      <c r="T251" s="174"/>
      <c r="U251" s="174"/>
      <c r="V251" s="174"/>
    </row>
    <row r="252" spans="1:22" ht="15" customHeight="1">
      <c r="A252" s="1"/>
      <c r="B252" s="122" t="s">
        <v>501</v>
      </c>
      <c r="C252" s="12"/>
      <c r="D252" s="423" t="s">
        <v>1364</v>
      </c>
      <c r="E252" s="423"/>
      <c r="F252" s="31"/>
      <c r="G252" s="41" t="s">
        <v>713</v>
      </c>
      <c r="H252" s="175"/>
      <c r="I252" s="175"/>
      <c r="J252" s="175">
        <f t="shared" si="13"/>
        <v>0</v>
      </c>
      <c r="K252" s="176"/>
      <c r="L252" s="164"/>
      <c r="M252" s="174"/>
      <c r="N252" s="408"/>
      <c r="O252" s="272"/>
      <c r="P252" s="272"/>
      <c r="Q252" s="174"/>
      <c r="R252" s="174"/>
      <c r="S252" s="174"/>
      <c r="T252" s="174"/>
      <c r="U252" s="174"/>
      <c r="V252" s="174"/>
    </row>
    <row r="253" spans="1:22" ht="15" customHeight="1">
      <c r="A253" s="1"/>
      <c r="B253" s="122" t="s">
        <v>502</v>
      </c>
      <c r="C253" s="12"/>
      <c r="D253" s="423" t="s">
        <v>1203</v>
      </c>
      <c r="E253" s="423"/>
      <c r="F253" s="31"/>
      <c r="G253" s="41" t="s">
        <v>713</v>
      </c>
      <c r="H253" s="175"/>
      <c r="I253" s="175"/>
      <c r="J253" s="175">
        <f t="shared" si="13"/>
        <v>0</v>
      </c>
      <c r="K253" s="176"/>
      <c r="L253" s="164"/>
      <c r="M253" s="174"/>
      <c r="N253" s="408"/>
      <c r="O253" s="272"/>
      <c r="P253" s="272"/>
      <c r="Q253" s="174"/>
      <c r="R253" s="174"/>
      <c r="S253" s="174"/>
      <c r="T253" s="174"/>
      <c r="U253" s="174"/>
      <c r="V253" s="174"/>
    </row>
    <row r="254" spans="1:22" ht="15" customHeight="1">
      <c r="A254" s="1"/>
      <c r="B254" s="505" t="s">
        <v>784</v>
      </c>
      <c r="C254" s="241" t="s">
        <v>175</v>
      </c>
      <c r="D254" s="151"/>
      <c r="E254" s="151"/>
      <c r="F254" s="36"/>
      <c r="G254" s="36"/>
      <c r="H254" s="177"/>
      <c r="I254" s="177"/>
      <c r="J254" s="178"/>
      <c r="K254" s="176"/>
      <c r="L254" s="164"/>
      <c r="M254" s="174"/>
      <c r="N254" s="408"/>
      <c r="O254" s="272"/>
      <c r="P254" s="272"/>
      <c r="Q254" s="174"/>
      <c r="R254" s="174"/>
      <c r="S254" s="174"/>
      <c r="T254" s="174"/>
      <c r="U254" s="174"/>
      <c r="V254" s="174"/>
    </row>
    <row r="255" spans="1:22" ht="15" customHeight="1">
      <c r="A255" s="1"/>
      <c r="B255" s="129" t="s">
        <v>475</v>
      </c>
      <c r="C255" s="126"/>
      <c r="D255" s="35" t="s">
        <v>1351</v>
      </c>
      <c r="E255" s="32"/>
      <c r="F255" s="84"/>
      <c r="G255" s="41" t="s">
        <v>713</v>
      </c>
      <c r="H255" s="175"/>
      <c r="I255" s="175"/>
      <c r="J255" s="175">
        <f t="shared" si="13"/>
        <v>0</v>
      </c>
      <c r="K255" s="176"/>
      <c r="L255" s="164"/>
      <c r="M255" s="174"/>
      <c r="N255" s="408"/>
      <c r="O255" s="272"/>
      <c r="P255" s="272"/>
      <c r="Q255" s="174"/>
      <c r="R255" s="174"/>
      <c r="S255" s="174"/>
      <c r="T255" s="174"/>
      <c r="U255" s="174"/>
      <c r="V255" s="174"/>
    </row>
    <row r="256" spans="1:22" ht="15" customHeight="1">
      <c r="A256" s="1"/>
      <c r="B256" s="129" t="s">
        <v>476</v>
      </c>
      <c r="C256" s="126"/>
      <c r="D256" s="35" t="s">
        <v>1352</v>
      </c>
      <c r="E256" s="32"/>
      <c r="F256" s="84"/>
      <c r="G256" s="41" t="s">
        <v>713</v>
      </c>
      <c r="H256" s="175"/>
      <c r="I256" s="175"/>
      <c r="J256" s="175">
        <f t="shared" si="13"/>
        <v>0</v>
      </c>
      <c r="K256" s="176"/>
      <c r="L256" s="164"/>
      <c r="M256" s="174"/>
      <c r="N256" s="408"/>
      <c r="O256" s="272"/>
      <c r="P256" s="272"/>
      <c r="Q256" s="174"/>
      <c r="R256" s="174"/>
      <c r="S256" s="174"/>
      <c r="T256" s="174"/>
      <c r="U256" s="174"/>
      <c r="V256" s="174"/>
    </row>
    <row r="257" spans="1:22" ht="15" customHeight="1">
      <c r="A257" s="1"/>
      <c r="B257" s="129" t="s">
        <v>477</v>
      </c>
      <c r="C257" s="126"/>
      <c r="D257" s="83" t="s">
        <v>1353</v>
      </c>
      <c r="E257" s="42"/>
      <c r="F257" s="84"/>
      <c r="G257" s="41" t="s">
        <v>713</v>
      </c>
      <c r="H257" s="175"/>
      <c r="I257" s="175"/>
      <c r="J257" s="175">
        <f t="shared" si="13"/>
        <v>0</v>
      </c>
      <c r="K257" s="176"/>
      <c r="L257" s="164"/>
      <c r="M257" s="174"/>
      <c r="N257" s="408"/>
      <c r="O257" s="272"/>
      <c r="P257" s="272"/>
      <c r="Q257" s="174"/>
      <c r="R257" s="174"/>
      <c r="S257" s="174"/>
      <c r="T257" s="174"/>
      <c r="U257" s="174"/>
      <c r="V257" s="174"/>
    </row>
    <row r="258" spans="1:22" ht="15" customHeight="1">
      <c r="A258" s="1"/>
      <c r="B258" s="129" t="s">
        <v>478</v>
      </c>
      <c r="C258" s="126"/>
      <c r="D258" s="35" t="s">
        <v>1354</v>
      </c>
      <c r="E258" s="32"/>
      <c r="F258" s="84"/>
      <c r="G258" s="41" t="s">
        <v>713</v>
      </c>
      <c r="H258" s="175"/>
      <c r="I258" s="175"/>
      <c r="J258" s="175">
        <f t="shared" si="13"/>
        <v>0</v>
      </c>
      <c r="K258" s="176"/>
      <c r="L258" s="164"/>
      <c r="M258" s="174"/>
      <c r="N258" s="408"/>
      <c r="O258" s="272"/>
      <c r="P258" s="272"/>
      <c r="Q258" s="174"/>
      <c r="R258" s="174"/>
      <c r="S258" s="174"/>
      <c r="T258" s="174"/>
      <c r="U258" s="174"/>
      <c r="V258" s="174"/>
    </row>
    <row r="259" spans="1:22" ht="15" customHeight="1">
      <c r="A259" s="1"/>
      <c r="B259" s="129" t="s">
        <v>479</v>
      </c>
      <c r="C259" s="127"/>
      <c r="D259" s="506" t="s">
        <v>1207</v>
      </c>
      <c r="E259" s="65"/>
      <c r="F259" s="89"/>
      <c r="G259" s="73" t="s">
        <v>713</v>
      </c>
      <c r="H259" s="173"/>
      <c r="I259" s="173"/>
      <c r="J259" s="173">
        <f t="shared" si="13"/>
        <v>0</v>
      </c>
      <c r="K259" s="176"/>
      <c r="L259" s="164"/>
      <c r="M259" s="174"/>
      <c r="N259" s="408"/>
      <c r="O259" s="272"/>
      <c r="P259" s="272"/>
      <c r="Q259" s="174"/>
      <c r="R259" s="174"/>
      <c r="S259" s="174"/>
      <c r="T259" s="174"/>
      <c r="U259" s="174"/>
      <c r="V259" s="174"/>
    </row>
    <row r="260" spans="1:22" ht="15" customHeight="1">
      <c r="A260" s="1"/>
      <c r="B260" s="122" t="s">
        <v>785</v>
      </c>
      <c r="C260" s="144" t="s">
        <v>1349</v>
      </c>
      <c r="D260" s="42"/>
      <c r="E260" s="42"/>
      <c r="F260" s="31"/>
      <c r="G260" s="41" t="s">
        <v>11</v>
      </c>
      <c r="H260" s="175"/>
      <c r="I260" s="175"/>
      <c r="J260" s="173">
        <f t="shared" si="13"/>
        <v>0</v>
      </c>
      <c r="K260" s="181"/>
      <c r="L260" s="164"/>
      <c r="M260" s="174"/>
      <c r="N260" s="408"/>
      <c r="O260" s="272"/>
      <c r="P260" s="272"/>
      <c r="Q260" s="174"/>
      <c r="R260" s="174"/>
      <c r="S260" s="174"/>
      <c r="T260" s="174"/>
      <c r="U260" s="174"/>
      <c r="V260" s="174"/>
    </row>
    <row r="261" spans="1:22" ht="15" customHeight="1">
      <c r="A261" s="1"/>
      <c r="B261" s="122" t="s">
        <v>786</v>
      </c>
      <c r="C261" s="144" t="s">
        <v>1350</v>
      </c>
      <c r="E261" s="42"/>
      <c r="F261" s="31"/>
      <c r="G261" s="41"/>
      <c r="H261" s="175"/>
      <c r="I261" s="175"/>
      <c r="J261" s="173"/>
      <c r="K261" s="181"/>
      <c r="L261" s="164"/>
      <c r="M261" s="174"/>
      <c r="N261" s="408"/>
      <c r="O261" s="272"/>
      <c r="P261" s="272"/>
      <c r="Q261" s="174"/>
      <c r="R261" s="174"/>
      <c r="S261" s="174"/>
      <c r="T261" s="174"/>
      <c r="U261" s="174"/>
      <c r="V261" s="174"/>
    </row>
    <row r="262" spans="1:22" ht="15" customHeight="1">
      <c r="A262" s="1"/>
      <c r="B262" s="122"/>
      <c r="C262" s="144"/>
      <c r="D262" s="42" t="s">
        <v>1355</v>
      </c>
      <c r="E262" s="42"/>
      <c r="F262" s="31"/>
      <c r="G262" s="41" t="s">
        <v>11</v>
      </c>
      <c r="H262" s="175"/>
      <c r="I262" s="175"/>
      <c r="J262" s="173">
        <f t="shared" si="13"/>
        <v>0</v>
      </c>
      <c r="K262" s="181"/>
      <c r="L262" s="164"/>
      <c r="M262" s="174"/>
      <c r="N262" s="408"/>
      <c r="O262" s="272"/>
      <c r="P262" s="272"/>
      <c r="Q262" s="174"/>
      <c r="R262" s="174"/>
      <c r="S262" s="174"/>
      <c r="T262" s="174"/>
      <c r="U262" s="174"/>
      <c r="V262" s="174"/>
    </row>
    <row r="263" spans="1:22" ht="15" customHeight="1">
      <c r="A263" s="1"/>
      <c r="B263" s="122" t="s">
        <v>787</v>
      </c>
      <c r="C263" s="144" t="s">
        <v>1356</v>
      </c>
      <c r="D263" s="42"/>
      <c r="E263" s="42"/>
      <c r="F263" s="31"/>
      <c r="G263" s="41"/>
      <c r="H263" s="175"/>
      <c r="I263" s="175"/>
      <c r="J263" s="173"/>
      <c r="K263" s="181"/>
      <c r="L263" s="164"/>
      <c r="M263" s="174"/>
      <c r="N263" s="408"/>
      <c r="O263" s="272"/>
      <c r="P263" s="272"/>
      <c r="Q263" s="174"/>
      <c r="R263" s="174"/>
      <c r="S263" s="174"/>
      <c r="T263" s="174"/>
      <c r="U263" s="174"/>
      <c r="V263" s="174"/>
    </row>
    <row r="264" spans="1:22" ht="15" customHeight="1">
      <c r="A264" s="1"/>
      <c r="B264" s="122" t="s">
        <v>1358</v>
      </c>
      <c r="C264" s="15"/>
      <c r="D264" s="42" t="s">
        <v>1357</v>
      </c>
      <c r="E264" s="42"/>
      <c r="F264" s="31"/>
      <c r="G264" s="41" t="s">
        <v>11</v>
      </c>
      <c r="H264" s="175"/>
      <c r="I264" s="175"/>
      <c r="J264" s="173">
        <f t="shared" si="13"/>
        <v>0</v>
      </c>
      <c r="K264" s="181"/>
      <c r="L264" s="164"/>
      <c r="M264" s="174"/>
      <c r="N264" s="408"/>
      <c r="O264" s="272"/>
      <c r="P264" s="272"/>
      <c r="Q264" s="174"/>
      <c r="R264" s="174"/>
      <c r="S264" s="174"/>
      <c r="T264" s="174"/>
      <c r="U264" s="174"/>
      <c r="V264" s="174"/>
    </row>
    <row r="265" spans="1:22" ht="15" customHeight="1">
      <c r="A265" s="1"/>
      <c r="B265" s="122"/>
      <c r="C265" s="15"/>
      <c r="D265" s="42"/>
      <c r="E265" s="42"/>
      <c r="F265" s="31"/>
      <c r="G265" s="41"/>
      <c r="H265" s="175"/>
      <c r="I265" s="175"/>
      <c r="J265" s="175"/>
      <c r="K265" s="181"/>
      <c r="L265" s="164"/>
      <c r="M265" s="174"/>
      <c r="N265" s="408"/>
      <c r="O265" s="272"/>
      <c r="P265" s="272"/>
      <c r="Q265" s="174"/>
      <c r="R265" s="174"/>
      <c r="S265" s="174"/>
      <c r="T265" s="174"/>
      <c r="U265" s="174"/>
      <c r="V265" s="174"/>
    </row>
    <row r="266" spans="1:22" ht="15" customHeight="1">
      <c r="A266" s="7"/>
      <c r="B266" s="124" t="s">
        <v>793</v>
      </c>
      <c r="C266" s="145" t="s">
        <v>495</v>
      </c>
      <c r="D266" s="152"/>
      <c r="E266" s="152"/>
      <c r="F266" s="435"/>
      <c r="G266" s="435"/>
      <c r="H266" s="436"/>
      <c r="I266" s="436"/>
      <c r="J266" s="436"/>
      <c r="K266" s="170">
        <f>SUM(J267:J273)</f>
        <v>0</v>
      </c>
      <c r="L266" s="164"/>
      <c r="M266" s="171">
        <f>SUM(M267:M272)</f>
        <v>0</v>
      </c>
      <c r="N266" s="411"/>
      <c r="O266" s="274"/>
      <c r="P266" s="274"/>
      <c r="Q266" s="282"/>
      <c r="R266" s="269"/>
      <c r="S266" s="269"/>
      <c r="T266" s="269"/>
      <c r="U266" s="269"/>
      <c r="V266" s="283"/>
    </row>
    <row r="267" spans="1:22" ht="15" customHeight="1">
      <c r="A267" s="1"/>
      <c r="B267" s="122" t="s">
        <v>794</v>
      </c>
      <c r="C267" s="15"/>
      <c r="D267" s="32" t="s">
        <v>314</v>
      </c>
      <c r="E267" s="32"/>
      <c r="F267" s="31"/>
      <c r="G267" s="41" t="s">
        <v>713</v>
      </c>
      <c r="H267" s="175"/>
      <c r="I267" s="175"/>
      <c r="J267" s="175">
        <f aca="true" t="shared" si="14" ref="J267:J272">SUM(H267*I267)</f>
        <v>0</v>
      </c>
      <c r="K267" s="181"/>
      <c r="L267" s="164"/>
      <c r="M267" s="174"/>
      <c r="N267" s="408"/>
      <c r="O267" s="272"/>
      <c r="P267" s="272"/>
      <c r="Q267" s="174"/>
      <c r="R267" s="174"/>
      <c r="S267" s="174"/>
      <c r="T267" s="174"/>
      <c r="U267" s="174"/>
      <c r="V267" s="174"/>
    </row>
    <row r="268" spans="1:22" ht="15" customHeight="1">
      <c r="A268" s="1"/>
      <c r="B268" s="122" t="s">
        <v>795</v>
      </c>
      <c r="C268" s="15"/>
      <c r="D268" s="32" t="s">
        <v>316</v>
      </c>
      <c r="E268" s="32"/>
      <c r="F268" s="31"/>
      <c r="G268" s="41" t="s">
        <v>713</v>
      </c>
      <c r="H268" s="175"/>
      <c r="I268" s="175"/>
      <c r="J268" s="175">
        <f t="shared" si="14"/>
        <v>0</v>
      </c>
      <c r="K268" s="181"/>
      <c r="L268" s="164"/>
      <c r="M268" s="174"/>
      <c r="N268" s="408"/>
      <c r="O268" s="272"/>
      <c r="P268" s="272"/>
      <c r="Q268" s="174"/>
      <c r="R268" s="174"/>
      <c r="S268" s="174"/>
      <c r="T268" s="174"/>
      <c r="U268" s="174"/>
      <c r="V268" s="174"/>
    </row>
    <row r="269" spans="1:22" ht="15" customHeight="1">
      <c r="A269" s="1"/>
      <c r="B269" s="122" t="s">
        <v>796</v>
      </c>
      <c r="C269" s="15"/>
      <c r="D269" s="32" t="s">
        <v>317</v>
      </c>
      <c r="E269" s="32"/>
      <c r="F269" s="31"/>
      <c r="G269" s="41" t="s">
        <v>713</v>
      </c>
      <c r="H269" s="175"/>
      <c r="I269" s="175"/>
      <c r="J269" s="175">
        <f t="shared" si="14"/>
        <v>0</v>
      </c>
      <c r="K269" s="181"/>
      <c r="L269" s="164"/>
      <c r="M269" s="174"/>
      <c r="N269" s="408"/>
      <c r="O269" s="272"/>
      <c r="P269" s="272"/>
      <c r="Q269" s="174"/>
      <c r="R269" s="174"/>
      <c r="S269" s="174"/>
      <c r="T269" s="174"/>
      <c r="U269" s="174"/>
      <c r="V269" s="174"/>
    </row>
    <row r="270" spans="1:22" ht="15" customHeight="1">
      <c r="A270" s="1"/>
      <c r="B270" s="122" t="s">
        <v>797</v>
      </c>
      <c r="C270" s="15"/>
      <c r="D270" s="32" t="s">
        <v>318</v>
      </c>
      <c r="E270" s="32"/>
      <c r="F270" s="31"/>
      <c r="G270" s="41" t="s">
        <v>713</v>
      </c>
      <c r="H270" s="175"/>
      <c r="I270" s="175"/>
      <c r="J270" s="175">
        <f t="shared" si="14"/>
        <v>0</v>
      </c>
      <c r="K270" s="181"/>
      <c r="L270" s="164"/>
      <c r="M270" s="174"/>
      <c r="N270" s="408"/>
      <c r="O270" s="272"/>
      <c r="P270" s="272"/>
      <c r="Q270" s="174"/>
      <c r="R270" s="174"/>
      <c r="S270" s="174"/>
      <c r="T270" s="174"/>
      <c r="U270" s="174"/>
      <c r="V270" s="174"/>
    </row>
    <row r="271" spans="1:22" ht="15" customHeight="1">
      <c r="A271" s="1"/>
      <c r="B271" s="122" t="s">
        <v>1016</v>
      </c>
      <c r="C271" s="15"/>
      <c r="D271" s="32" t="s">
        <v>319</v>
      </c>
      <c r="E271" s="32"/>
      <c r="F271" s="31"/>
      <c r="G271" s="41" t="s">
        <v>713</v>
      </c>
      <c r="H271" s="175"/>
      <c r="I271" s="175"/>
      <c r="J271" s="175">
        <f t="shared" si="14"/>
        <v>0</v>
      </c>
      <c r="K271" s="181"/>
      <c r="L271" s="164"/>
      <c r="M271" s="174"/>
      <c r="N271" s="408"/>
      <c r="O271" s="272"/>
      <c r="P271" s="272"/>
      <c r="Q271" s="174"/>
      <c r="R271" s="174"/>
      <c r="S271" s="174"/>
      <c r="T271" s="174"/>
      <c r="U271" s="174"/>
      <c r="V271" s="174"/>
    </row>
    <row r="272" spans="1:22" ht="15" customHeight="1">
      <c r="A272" s="1"/>
      <c r="B272" s="122" t="s">
        <v>1017</v>
      </c>
      <c r="C272" s="15"/>
      <c r="D272" s="32" t="s">
        <v>320</v>
      </c>
      <c r="E272" s="32"/>
      <c r="F272" s="31"/>
      <c r="G272" s="41" t="s">
        <v>713</v>
      </c>
      <c r="H272" s="175"/>
      <c r="I272" s="175"/>
      <c r="J272" s="175">
        <f t="shared" si="14"/>
        <v>0</v>
      </c>
      <c r="K272" s="181"/>
      <c r="L272" s="164"/>
      <c r="M272" s="174"/>
      <c r="N272" s="408"/>
      <c r="O272" s="272"/>
      <c r="P272" s="272"/>
      <c r="Q272" s="174"/>
      <c r="R272" s="174"/>
      <c r="S272" s="174"/>
      <c r="T272" s="174"/>
      <c r="U272" s="174"/>
      <c r="V272" s="174"/>
    </row>
    <row r="273" spans="1:22" ht="15" customHeight="1">
      <c r="A273" s="1"/>
      <c r="B273" s="122"/>
      <c r="C273" s="15"/>
      <c r="D273" s="32"/>
      <c r="E273" s="32"/>
      <c r="F273" s="31"/>
      <c r="G273" s="41"/>
      <c r="H273" s="175"/>
      <c r="I273" s="175"/>
      <c r="J273" s="175"/>
      <c r="K273" s="181"/>
      <c r="L273" s="164"/>
      <c r="M273" s="174"/>
      <c r="N273" s="408"/>
      <c r="O273" s="272"/>
      <c r="P273" s="272"/>
      <c r="Q273" s="174"/>
      <c r="R273" s="174"/>
      <c r="S273" s="174"/>
      <c r="T273" s="174"/>
      <c r="U273" s="174"/>
      <c r="V273" s="174"/>
    </row>
    <row r="274" spans="1:22" ht="15" customHeight="1">
      <c r="A274" s="1"/>
      <c r="B274" s="115" t="s">
        <v>798</v>
      </c>
      <c r="C274" s="443" t="s">
        <v>176</v>
      </c>
      <c r="D274" s="444"/>
      <c r="E274" s="138"/>
      <c r="F274" s="435"/>
      <c r="G274" s="435"/>
      <c r="H274" s="436"/>
      <c r="I274" s="436"/>
      <c r="J274" s="436"/>
      <c r="K274" s="170">
        <f>SUM(J275:J277)</f>
        <v>0</v>
      </c>
      <c r="L274" s="164"/>
      <c r="M274" s="171">
        <f>SUM(M275:M277)</f>
        <v>0</v>
      </c>
      <c r="N274" s="411"/>
      <c r="O274" s="274"/>
      <c r="P274" s="274"/>
      <c r="Q274" s="282"/>
      <c r="R274" s="269"/>
      <c r="S274" s="269"/>
      <c r="T274" s="269"/>
      <c r="U274" s="269"/>
      <c r="V274" s="283"/>
    </row>
    <row r="275" spans="1:22" ht="15" customHeight="1">
      <c r="A275" s="1"/>
      <c r="B275" s="122" t="s">
        <v>799</v>
      </c>
      <c r="C275" s="15"/>
      <c r="D275" s="52" t="s">
        <v>542</v>
      </c>
      <c r="E275" s="72"/>
      <c r="F275" s="87"/>
      <c r="G275" s="78" t="s">
        <v>11</v>
      </c>
      <c r="H275" s="172"/>
      <c r="I275" s="172"/>
      <c r="J275" s="172">
        <f>SUM(H275*I275)</f>
        <v>0</v>
      </c>
      <c r="K275" s="173"/>
      <c r="L275" s="164"/>
      <c r="M275" s="174"/>
      <c r="N275" s="408"/>
      <c r="O275" s="272"/>
      <c r="P275" s="272"/>
      <c r="Q275" s="174"/>
      <c r="R275" s="174"/>
      <c r="S275" s="174"/>
      <c r="T275" s="174"/>
      <c r="U275" s="174"/>
      <c r="V275" s="174"/>
    </row>
    <row r="276" spans="1:22" ht="15" customHeight="1">
      <c r="A276" s="1"/>
      <c r="B276" s="122" t="s">
        <v>800</v>
      </c>
      <c r="C276" s="15"/>
      <c r="D276" s="52" t="s">
        <v>536</v>
      </c>
      <c r="E276" s="72"/>
      <c r="F276" s="84"/>
      <c r="G276" s="41" t="s">
        <v>11</v>
      </c>
      <c r="H276" s="175"/>
      <c r="I276" s="175"/>
      <c r="J276" s="172">
        <f>SUM(H276*I276)</f>
        <v>0</v>
      </c>
      <c r="K276" s="176"/>
      <c r="L276" s="164"/>
      <c r="M276" s="174"/>
      <c r="N276" s="408"/>
      <c r="O276" s="272"/>
      <c r="P276" s="272"/>
      <c r="Q276" s="174"/>
      <c r="R276" s="174"/>
      <c r="S276" s="174"/>
      <c r="T276" s="174"/>
      <c r="U276" s="174"/>
      <c r="V276" s="174"/>
    </row>
    <row r="277" spans="1:22" ht="15" customHeight="1">
      <c r="A277" s="1"/>
      <c r="B277" s="122" t="s">
        <v>801</v>
      </c>
      <c r="C277" s="50"/>
      <c r="D277" s="52" t="s">
        <v>513</v>
      </c>
      <c r="E277" s="72"/>
      <c r="F277" s="84"/>
      <c r="G277" s="41" t="s">
        <v>713</v>
      </c>
      <c r="H277" s="175"/>
      <c r="I277" s="175"/>
      <c r="J277" s="172">
        <f>SUM(H277*I277)</f>
        <v>0</v>
      </c>
      <c r="K277" s="172"/>
      <c r="L277" s="164"/>
      <c r="M277" s="174"/>
      <c r="N277" s="408"/>
      <c r="O277" s="272"/>
      <c r="P277" s="272"/>
      <c r="Q277" s="174"/>
      <c r="R277" s="174"/>
      <c r="S277" s="174"/>
      <c r="T277" s="174"/>
      <c r="U277" s="174"/>
      <c r="V277" s="174"/>
    </row>
    <row r="278" spans="1:22" ht="15" customHeight="1">
      <c r="A278" s="1"/>
      <c r="B278" s="115" t="s">
        <v>802</v>
      </c>
      <c r="C278" s="121" t="s">
        <v>551</v>
      </c>
      <c r="D278" s="149"/>
      <c r="E278" s="149"/>
      <c r="F278" s="119"/>
      <c r="G278" s="119"/>
      <c r="H278" s="169"/>
      <c r="I278" s="169"/>
      <c r="J278" s="169"/>
      <c r="K278" s="437">
        <f>SUM(J279:J293)</f>
        <v>0</v>
      </c>
      <c r="L278" s="164"/>
      <c r="M278" s="171">
        <f>SUM(M284:M293)</f>
        <v>0</v>
      </c>
      <c r="N278" s="411"/>
      <c r="O278" s="274"/>
      <c r="P278" s="274"/>
      <c r="Q278" s="282"/>
      <c r="R278" s="269"/>
      <c r="S278" s="269"/>
      <c r="T278" s="269"/>
      <c r="U278" s="269"/>
      <c r="V278" s="283"/>
    </row>
    <row r="279" spans="1:22" ht="15" customHeight="1">
      <c r="A279" s="1"/>
      <c r="B279" s="351" t="s">
        <v>544</v>
      </c>
      <c r="C279" s="15" t="s">
        <v>181</v>
      </c>
      <c r="D279" s="34" t="s">
        <v>177</v>
      </c>
      <c r="E279" s="34"/>
      <c r="F279" s="33"/>
      <c r="G279" s="33" t="s">
        <v>11</v>
      </c>
      <c r="H279" s="172"/>
      <c r="I279" s="172"/>
      <c r="J279" s="172">
        <f>SUM(H279*I279)</f>
        <v>0</v>
      </c>
      <c r="K279" s="173"/>
      <c r="L279" s="164"/>
      <c r="M279" s="174"/>
      <c r="N279" s="408"/>
      <c r="O279" s="272"/>
      <c r="P279" s="272"/>
      <c r="Q279" s="174"/>
      <c r="R279" s="174"/>
      <c r="S279" s="174"/>
      <c r="T279" s="174"/>
      <c r="U279" s="174"/>
      <c r="V279" s="174"/>
    </row>
    <row r="280" spans="1:22" ht="15" customHeight="1">
      <c r="A280" s="1"/>
      <c r="B280" s="351" t="s">
        <v>545</v>
      </c>
      <c r="C280" s="15"/>
      <c r="D280" s="32" t="s">
        <v>178</v>
      </c>
      <c r="E280" s="32"/>
      <c r="F280" s="31"/>
      <c r="G280" s="31" t="s">
        <v>11</v>
      </c>
      <c r="H280" s="175"/>
      <c r="I280" s="175"/>
      <c r="J280" s="172">
        <f>SUM(H280*I280)</f>
        <v>0</v>
      </c>
      <c r="K280" s="176"/>
      <c r="L280" s="164"/>
      <c r="M280" s="174"/>
      <c r="N280" s="408"/>
      <c r="O280" s="272"/>
      <c r="P280" s="272"/>
      <c r="Q280" s="174"/>
      <c r="R280" s="174"/>
      <c r="S280" s="174"/>
      <c r="T280" s="174"/>
      <c r="U280" s="174"/>
      <c r="V280" s="174"/>
    </row>
    <row r="281" spans="1:22" ht="15" customHeight="1">
      <c r="A281" s="1"/>
      <c r="B281" s="351" t="s">
        <v>1020</v>
      </c>
      <c r="C281" s="15" t="s">
        <v>179</v>
      </c>
      <c r="D281" s="32" t="s">
        <v>179</v>
      </c>
      <c r="E281" s="32"/>
      <c r="F281" s="31"/>
      <c r="G281" s="31" t="s">
        <v>11</v>
      </c>
      <c r="H281" s="175"/>
      <c r="I281" s="175"/>
      <c r="J281" s="172">
        <f>SUM(H281*I281)</f>
        <v>0</v>
      </c>
      <c r="K281" s="176"/>
      <c r="L281" s="164"/>
      <c r="M281" s="174"/>
      <c r="N281" s="408"/>
      <c r="O281" s="272"/>
      <c r="P281" s="272"/>
      <c r="Q281" s="174"/>
      <c r="R281" s="174"/>
      <c r="S281" s="174"/>
      <c r="T281" s="174"/>
      <c r="U281" s="174"/>
      <c r="V281" s="174"/>
    </row>
    <row r="282" spans="1:22" ht="15" customHeight="1">
      <c r="A282" s="1"/>
      <c r="B282" s="351" t="s">
        <v>1021</v>
      </c>
      <c r="C282" s="15" t="s">
        <v>180</v>
      </c>
      <c r="D282" s="32" t="s">
        <v>182</v>
      </c>
      <c r="E282" s="32"/>
      <c r="F282" s="31"/>
      <c r="G282" s="31" t="s">
        <v>28</v>
      </c>
      <c r="H282" s="175"/>
      <c r="I282" s="175"/>
      <c r="J282" s="172">
        <f>SUM(H282*I282)</f>
        <v>0</v>
      </c>
      <c r="K282" s="176"/>
      <c r="L282" s="164"/>
      <c r="M282" s="174"/>
      <c r="N282" s="408"/>
      <c r="O282" s="272"/>
      <c r="P282" s="272"/>
      <c r="Q282" s="174"/>
      <c r="R282" s="174"/>
      <c r="S282" s="174"/>
      <c r="T282" s="174"/>
      <c r="U282" s="174"/>
      <c r="V282" s="174"/>
    </row>
    <row r="283" spans="1:22" ht="15" customHeight="1">
      <c r="A283" s="1"/>
      <c r="B283" s="134"/>
      <c r="C283" s="15"/>
      <c r="D283" s="38"/>
      <c r="E283" s="38"/>
      <c r="F283" s="37"/>
      <c r="G283" s="37"/>
      <c r="H283" s="173"/>
      <c r="I283" s="173"/>
      <c r="J283" s="509"/>
      <c r="K283" s="176"/>
      <c r="L283" s="164"/>
      <c r="M283" s="174"/>
      <c r="N283" s="408"/>
      <c r="O283" s="272"/>
      <c r="P283" s="272"/>
      <c r="Q283" s="174"/>
      <c r="R283" s="174"/>
      <c r="S283" s="174"/>
      <c r="T283" s="174"/>
      <c r="U283" s="174"/>
      <c r="V283" s="174"/>
    </row>
    <row r="284" spans="1:22" ht="15" customHeight="1">
      <c r="A284" s="1"/>
      <c r="B284" s="122" t="s">
        <v>804</v>
      </c>
      <c r="C284" s="80" t="s">
        <v>546</v>
      </c>
      <c r="D284" s="52"/>
      <c r="E284" s="83"/>
      <c r="F284" s="36"/>
      <c r="G284" s="79"/>
      <c r="H284" s="177"/>
      <c r="I284" s="177"/>
      <c r="J284" s="177"/>
      <c r="K284" s="176"/>
      <c r="L284" s="164"/>
      <c r="M284" s="174"/>
      <c r="N284" s="408"/>
      <c r="O284" s="272"/>
      <c r="P284" s="272"/>
      <c r="Q284" s="174"/>
      <c r="R284" s="174"/>
      <c r="S284" s="174"/>
      <c r="T284" s="174"/>
      <c r="U284" s="174"/>
      <c r="V284" s="174"/>
    </row>
    <row r="285" spans="1:22" ht="15" customHeight="1">
      <c r="A285" s="1"/>
      <c r="B285" s="130" t="s">
        <v>549</v>
      </c>
      <c r="C285" s="27"/>
      <c r="D285" s="28" t="s">
        <v>543</v>
      </c>
      <c r="E285" s="28"/>
      <c r="F285" s="9"/>
      <c r="G285" s="78" t="s">
        <v>11</v>
      </c>
      <c r="H285" s="176"/>
      <c r="I285" s="176"/>
      <c r="J285" s="507">
        <f>SUM(H285*I285)</f>
        <v>0</v>
      </c>
      <c r="K285" s="176"/>
      <c r="L285" s="164"/>
      <c r="M285" s="174"/>
      <c r="N285" s="408"/>
      <c r="O285" s="272"/>
      <c r="P285" s="272"/>
      <c r="Q285" s="174"/>
      <c r="R285" s="174"/>
      <c r="S285" s="174"/>
      <c r="T285" s="174"/>
      <c r="U285" s="174"/>
      <c r="V285" s="174"/>
    </row>
    <row r="286" spans="1:22" ht="15" customHeight="1">
      <c r="A286" s="1"/>
      <c r="B286" s="130" t="s">
        <v>550</v>
      </c>
      <c r="C286" s="40"/>
      <c r="D286" s="65" t="s">
        <v>514</v>
      </c>
      <c r="E286" s="65"/>
      <c r="F286" s="37"/>
      <c r="G286" s="41" t="s">
        <v>713</v>
      </c>
      <c r="H286" s="173"/>
      <c r="I286" s="173"/>
      <c r="J286" s="509">
        <f>SUM(H286*I286)</f>
        <v>0</v>
      </c>
      <c r="K286" s="176"/>
      <c r="L286" s="164"/>
      <c r="M286" s="174"/>
      <c r="N286" s="408"/>
      <c r="O286" s="272"/>
      <c r="P286" s="272"/>
      <c r="Q286" s="174"/>
      <c r="R286" s="174"/>
      <c r="S286" s="174"/>
      <c r="T286" s="174"/>
      <c r="U286" s="174"/>
      <c r="V286" s="174"/>
    </row>
    <row r="287" spans="1:22" ht="15" customHeight="1">
      <c r="A287" s="1"/>
      <c r="B287" s="130" t="s">
        <v>1022</v>
      </c>
      <c r="C287" s="80" t="s">
        <v>547</v>
      </c>
      <c r="D287" s="52"/>
      <c r="E287" s="83"/>
      <c r="F287" s="36"/>
      <c r="G287" s="79"/>
      <c r="H287" s="177"/>
      <c r="I287" s="177"/>
      <c r="J287" s="177"/>
      <c r="K287" s="176"/>
      <c r="L287" s="164"/>
      <c r="M287" s="174"/>
      <c r="N287" s="408"/>
      <c r="O287" s="272"/>
      <c r="P287" s="272"/>
      <c r="Q287" s="174"/>
      <c r="R287" s="174"/>
      <c r="S287" s="174"/>
      <c r="T287" s="174"/>
      <c r="U287" s="174"/>
      <c r="V287" s="174"/>
    </row>
    <row r="288" spans="1:22" ht="15" customHeight="1">
      <c r="A288" s="1"/>
      <c r="B288" s="130" t="s">
        <v>553</v>
      </c>
      <c r="C288" s="12"/>
      <c r="D288" s="28" t="s">
        <v>537</v>
      </c>
      <c r="E288" s="28"/>
      <c r="F288" s="9"/>
      <c r="G288" s="41" t="s">
        <v>713</v>
      </c>
      <c r="H288" s="176"/>
      <c r="I288" s="176"/>
      <c r="J288" s="507">
        <f aca="true" t="shared" si="15" ref="J288:J293">SUM(H288*I288)</f>
        <v>0</v>
      </c>
      <c r="K288" s="176"/>
      <c r="L288" s="164"/>
      <c r="M288" s="174"/>
      <c r="N288" s="408"/>
      <c r="O288" s="272"/>
      <c r="P288" s="272"/>
      <c r="Q288" s="174"/>
      <c r="R288" s="174"/>
      <c r="S288" s="174"/>
      <c r="T288" s="174"/>
      <c r="U288" s="174"/>
      <c r="V288" s="174"/>
    </row>
    <row r="289" spans="1:22" ht="15" customHeight="1">
      <c r="A289" s="1"/>
      <c r="B289" s="130" t="s">
        <v>1023</v>
      </c>
      <c r="C289" s="40"/>
      <c r="D289" s="65" t="s">
        <v>548</v>
      </c>
      <c r="E289" s="65"/>
      <c r="F289" s="37"/>
      <c r="G289" s="41" t="s">
        <v>713</v>
      </c>
      <c r="H289" s="173"/>
      <c r="I289" s="173"/>
      <c r="J289" s="508">
        <f t="shared" si="15"/>
        <v>0</v>
      </c>
      <c r="K289" s="176"/>
      <c r="L289" s="164"/>
      <c r="M289" s="174"/>
      <c r="N289" s="408"/>
      <c r="O289" s="272"/>
      <c r="P289" s="272"/>
      <c r="Q289" s="174"/>
      <c r="R289" s="174"/>
      <c r="S289" s="174"/>
      <c r="T289" s="174"/>
      <c r="U289" s="174"/>
      <c r="V289" s="174"/>
    </row>
    <row r="290" spans="1:22" s="323" customFormat="1" ht="15" customHeight="1">
      <c r="A290" s="317"/>
      <c r="B290" s="483" t="s">
        <v>1024</v>
      </c>
      <c r="C290" s="484" t="s">
        <v>552</v>
      </c>
      <c r="D290" s="485"/>
      <c r="E290" s="486"/>
      <c r="F290" s="487"/>
      <c r="G290" s="488"/>
      <c r="H290" s="489"/>
      <c r="I290" s="489"/>
      <c r="J290" s="489"/>
      <c r="K290" s="430"/>
      <c r="L290" s="322"/>
      <c r="M290" s="431"/>
      <c r="N290" s="434"/>
      <c r="O290" s="272"/>
      <c r="P290" s="272"/>
      <c r="Q290" s="431"/>
      <c r="R290" s="431"/>
      <c r="S290" s="431"/>
      <c r="T290" s="431"/>
      <c r="U290" s="431"/>
      <c r="V290" s="431"/>
    </row>
    <row r="291" spans="1:22" s="323" customFormat="1" ht="15" customHeight="1">
      <c r="A291" s="317"/>
      <c r="B291" s="483" t="s">
        <v>554</v>
      </c>
      <c r="C291" s="490"/>
      <c r="D291" s="491" t="s">
        <v>538</v>
      </c>
      <c r="E291" s="491"/>
      <c r="F291" s="492"/>
      <c r="G291" s="493" t="s">
        <v>713</v>
      </c>
      <c r="H291" s="494"/>
      <c r="I291" s="494"/>
      <c r="J291" s="510">
        <f t="shared" si="15"/>
        <v>0</v>
      </c>
      <c r="K291" s="430"/>
      <c r="L291" s="322"/>
      <c r="M291" s="431"/>
      <c r="N291" s="434"/>
      <c r="O291" s="272"/>
      <c r="P291" s="272"/>
      <c r="Q291" s="431"/>
      <c r="R291" s="431"/>
      <c r="S291" s="431"/>
      <c r="T291" s="431"/>
      <c r="U291" s="431"/>
      <c r="V291" s="431"/>
    </row>
    <row r="292" spans="1:22" ht="15" customHeight="1">
      <c r="A292" s="1"/>
      <c r="B292" s="130" t="s">
        <v>1025</v>
      </c>
      <c r="C292" s="50" t="s">
        <v>407</v>
      </c>
      <c r="D292" s="52"/>
      <c r="E292" s="83"/>
      <c r="F292" s="36"/>
      <c r="G292" s="79"/>
      <c r="H292" s="177"/>
      <c r="I292" s="177"/>
      <c r="J292" s="177"/>
      <c r="K292" s="176"/>
      <c r="L292" s="164"/>
      <c r="M292" s="174"/>
      <c r="N292" s="408"/>
      <c r="O292" s="272"/>
      <c r="P292" s="272"/>
      <c r="Q292" s="174"/>
      <c r="R292" s="174"/>
      <c r="S292" s="174"/>
      <c r="T292" s="174"/>
      <c r="U292" s="174"/>
      <c r="V292" s="174"/>
    </row>
    <row r="293" spans="1:22" ht="15" customHeight="1">
      <c r="A293" s="1"/>
      <c r="B293" s="122" t="s">
        <v>1026</v>
      </c>
      <c r="C293" s="15"/>
      <c r="D293" s="65" t="s">
        <v>539</v>
      </c>
      <c r="E293" s="65"/>
      <c r="F293" s="37"/>
      <c r="G293" s="73" t="s">
        <v>713</v>
      </c>
      <c r="H293" s="173"/>
      <c r="I293" s="173"/>
      <c r="J293" s="509">
        <f t="shared" si="15"/>
        <v>0</v>
      </c>
      <c r="K293" s="172"/>
      <c r="L293" s="164"/>
      <c r="M293" s="174"/>
      <c r="N293" s="408"/>
      <c r="O293" s="272"/>
      <c r="P293" s="272"/>
      <c r="Q293" s="174"/>
      <c r="R293" s="174"/>
      <c r="S293" s="174"/>
      <c r="T293" s="174"/>
      <c r="U293" s="174"/>
      <c r="V293" s="174"/>
    </row>
    <row r="294" spans="1:22" ht="15" customHeight="1">
      <c r="A294" s="1"/>
      <c r="B294" s="115" t="s">
        <v>805</v>
      </c>
      <c r="C294" s="117" t="s">
        <v>1216</v>
      </c>
      <c r="D294" s="118"/>
      <c r="E294" s="141" t="str">
        <f>+$E$15</f>
        <v>DIMENSIÓN ESPESOR MARCAS Y MODELOS</v>
      </c>
      <c r="F294" s="142"/>
      <c r="G294" s="142"/>
      <c r="H294" s="179"/>
      <c r="I294" s="179"/>
      <c r="J294" s="179"/>
      <c r="K294" s="194">
        <f>SUM(J295:J327)</f>
        <v>0</v>
      </c>
      <c r="L294" s="164"/>
      <c r="M294" s="171">
        <f>SUM(M295:M327)</f>
        <v>0</v>
      </c>
      <c r="N294" s="411"/>
      <c r="O294" s="274"/>
      <c r="P294" s="274"/>
      <c r="Q294" s="282"/>
      <c r="R294" s="269"/>
      <c r="S294" s="269"/>
      <c r="T294" s="269"/>
      <c r="U294" s="269"/>
      <c r="V294" s="283"/>
    </row>
    <row r="295" spans="1:22" ht="15" customHeight="1">
      <c r="A295" s="1"/>
      <c r="B295" s="122" t="s">
        <v>806</v>
      </c>
      <c r="C295" s="27" t="s">
        <v>322</v>
      </c>
      <c r="D295" s="90" t="s">
        <v>1208</v>
      </c>
      <c r="E295" s="52"/>
      <c r="F295" s="36"/>
      <c r="G295" s="36"/>
      <c r="H295" s="177"/>
      <c r="I295" s="177"/>
      <c r="J295" s="178"/>
      <c r="K295" s="349"/>
      <c r="L295" s="164"/>
      <c r="M295" s="174"/>
      <c r="N295" s="408"/>
      <c r="O295" s="272"/>
      <c r="P295" s="272"/>
      <c r="Q295" s="174"/>
      <c r="R295" s="174"/>
      <c r="S295" s="174"/>
      <c r="T295" s="174"/>
      <c r="U295" s="174"/>
      <c r="V295" s="174"/>
    </row>
    <row r="296" spans="1:22" ht="15" customHeight="1">
      <c r="A296" s="1"/>
      <c r="B296" s="122" t="s">
        <v>411</v>
      </c>
      <c r="C296" s="20"/>
      <c r="D296" s="42" t="s">
        <v>716</v>
      </c>
      <c r="E296" s="45"/>
      <c r="F296" s="33"/>
      <c r="G296" s="33" t="s">
        <v>28</v>
      </c>
      <c r="H296" s="172"/>
      <c r="I296" s="172"/>
      <c r="J296" s="172">
        <f>SUM(H296*I296)</f>
        <v>0</v>
      </c>
      <c r="K296" s="176"/>
      <c r="L296" s="164"/>
      <c r="M296" s="174"/>
      <c r="N296" s="408"/>
      <c r="O296" s="272"/>
      <c r="P296" s="272"/>
      <c r="Q296" s="174"/>
      <c r="R296" s="174"/>
      <c r="S296" s="174"/>
      <c r="T296" s="174"/>
      <c r="U296" s="174"/>
      <c r="V296" s="174"/>
    </row>
    <row r="297" spans="1:22" ht="15" customHeight="1">
      <c r="A297" s="1"/>
      <c r="B297" s="122" t="s">
        <v>1386</v>
      </c>
      <c r="C297" s="20"/>
      <c r="D297" s="42" t="s">
        <v>1209</v>
      </c>
      <c r="E297" s="45"/>
      <c r="F297" s="33"/>
      <c r="G297" s="33" t="s">
        <v>28</v>
      </c>
      <c r="H297" s="172"/>
      <c r="I297" s="172"/>
      <c r="J297" s="172">
        <f>SUM(H297*I297)</f>
        <v>0</v>
      </c>
      <c r="K297" s="176"/>
      <c r="L297" s="164"/>
      <c r="M297" s="174"/>
      <c r="N297" s="408"/>
      <c r="O297" s="272"/>
      <c r="P297" s="272"/>
      <c r="Q297" s="174"/>
      <c r="R297" s="174"/>
      <c r="S297" s="174"/>
      <c r="T297" s="174"/>
      <c r="U297" s="174"/>
      <c r="V297" s="174"/>
    </row>
    <row r="298" spans="1:22" ht="15" customHeight="1">
      <c r="A298" s="1"/>
      <c r="B298" s="122" t="s">
        <v>1387</v>
      </c>
      <c r="C298" s="20"/>
      <c r="D298" s="42" t="s">
        <v>1210</v>
      </c>
      <c r="E298" s="45"/>
      <c r="F298" s="33"/>
      <c r="G298" s="33" t="s">
        <v>28</v>
      </c>
      <c r="H298" s="172"/>
      <c r="I298" s="172"/>
      <c r="J298" s="172">
        <f>SUM(H298*I298)</f>
        <v>0</v>
      </c>
      <c r="K298" s="176"/>
      <c r="L298" s="164"/>
      <c r="M298" s="174"/>
      <c r="N298" s="408"/>
      <c r="O298" s="272"/>
      <c r="P298" s="272"/>
      <c r="Q298" s="174"/>
      <c r="R298" s="174"/>
      <c r="S298" s="174"/>
      <c r="T298" s="174"/>
      <c r="U298" s="174"/>
      <c r="V298" s="174"/>
    </row>
    <row r="299" spans="1:22" ht="15" customHeight="1">
      <c r="A299" s="1"/>
      <c r="B299" s="122" t="s">
        <v>807</v>
      </c>
      <c r="C299" s="66" t="s">
        <v>408</v>
      </c>
      <c r="D299" s="45" t="s">
        <v>1211</v>
      </c>
      <c r="E299" s="42"/>
      <c r="F299" s="31"/>
      <c r="G299" s="31"/>
      <c r="H299" s="175"/>
      <c r="I299" s="175"/>
      <c r="J299" s="175"/>
      <c r="K299" s="176"/>
      <c r="L299" s="164"/>
      <c r="M299" s="174"/>
      <c r="N299" s="408"/>
      <c r="O299" s="272"/>
      <c r="P299" s="272"/>
      <c r="Q299" s="174"/>
      <c r="R299" s="174"/>
      <c r="S299" s="174"/>
      <c r="T299" s="174"/>
      <c r="U299" s="174"/>
      <c r="V299" s="174"/>
    </row>
    <row r="300" spans="1:22" ht="15" customHeight="1">
      <c r="A300" s="1"/>
      <c r="B300" s="122" t="s">
        <v>409</v>
      </c>
      <c r="C300" s="20"/>
      <c r="D300" s="42" t="s">
        <v>1212</v>
      </c>
      <c r="E300" s="65"/>
      <c r="F300" s="37"/>
      <c r="G300" s="37" t="s">
        <v>28</v>
      </c>
      <c r="H300" s="173"/>
      <c r="I300" s="173"/>
      <c r="J300" s="173">
        <f>SUM(H300*I300)</f>
        <v>0</v>
      </c>
      <c r="K300" s="176"/>
      <c r="L300" s="164"/>
      <c r="M300" s="174"/>
      <c r="N300" s="408"/>
      <c r="O300" s="272"/>
      <c r="P300" s="272"/>
      <c r="Q300" s="174"/>
      <c r="R300" s="174"/>
      <c r="S300" s="174"/>
      <c r="T300" s="174"/>
      <c r="U300" s="174"/>
      <c r="V300" s="174"/>
    </row>
    <row r="301" spans="1:22" ht="15" customHeight="1">
      <c r="A301" s="1"/>
      <c r="B301" s="122" t="s">
        <v>1027</v>
      </c>
      <c r="C301" s="66" t="s">
        <v>1069</v>
      </c>
      <c r="D301" s="90" t="s">
        <v>1211</v>
      </c>
      <c r="E301" s="52"/>
      <c r="F301" s="36"/>
      <c r="G301" s="36"/>
      <c r="H301" s="177"/>
      <c r="I301" s="177"/>
      <c r="J301" s="178"/>
      <c r="K301" s="181"/>
      <c r="L301" s="164"/>
      <c r="M301" s="174"/>
      <c r="N301" s="408"/>
      <c r="O301" s="272"/>
      <c r="P301" s="272"/>
      <c r="Q301" s="174"/>
      <c r="R301" s="174"/>
      <c r="S301" s="174"/>
      <c r="T301" s="174"/>
      <c r="U301" s="174"/>
      <c r="V301" s="174"/>
    </row>
    <row r="302" spans="1:22" s="323" customFormat="1" ht="15" customHeight="1">
      <c r="A302" s="317"/>
      <c r="B302" s="424" t="s">
        <v>413</v>
      </c>
      <c r="C302" s="425"/>
      <c r="D302" s="426" t="s">
        <v>1213</v>
      </c>
      <c r="E302" s="427"/>
      <c r="F302" s="428"/>
      <c r="G302" s="428" t="s">
        <v>28</v>
      </c>
      <c r="H302" s="429"/>
      <c r="I302" s="429"/>
      <c r="J302" s="429">
        <f>SUM(H302*I302)</f>
        <v>0</v>
      </c>
      <c r="K302" s="430"/>
      <c r="L302" s="322"/>
      <c r="M302" s="431"/>
      <c r="N302" s="434"/>
      <c r="O302" s="272"/>
      <c r="P302" s="272"/>
      <c r="Q302" s="431"/>
      <c r="R302" s="431"/>
      <c r="S302" s="431"/>
      <c r="T302" s="431"/>
      <c r="U302" s="431"/>
      <c r="V302" s="431"/>
    </row>
    <row r="303" spans="1:22" s="323" customFormat="1" ht="15" customHeight="1">
      <c r="A303" s="317"/>
      <c r="B303" s="424" t="s">
        <v>1388</v>
      </c>
      <c r="C303" s="425"/>
      <c r="D303" s="426" t="s">
        <v>1214</v>
      </c>
      <c r="E303" s="432"/>
      <c r="F303" s="433"/>
      <c r="G303" s="428" t="s">
        <v>28</v>
      </c>
      <c r="H303" s="429"/>
      <c r="I303" s="429"/>
      <c r="J303" s="429">
        <f>SUM(H303*I303)</f>
        <v>0</v>
      </c>
      <c r="K303" s="430"/>
      <c r="L303" s="322"/>
      <c r="M303" s="431"/>
      <c r="N303" s="434"/>
      <c r="O303" s="272"/>
      <c r="P303" s="272"/>
      <c r="Q303" s="431"/>
      <c r="R303" s="431"/>
      <c r="S303" s="431"/>
      <c r="T303" s="431"/>
      <c r="U303" s="431"/>
      <c r="V303" s="431"/>
    </row>
    <row r="304" spans="1:22" ht="15" customHeight="1">
      <c r="A304" s="1"/>
      <c r="B304" s="424" t="s">
        <v>1389</v>
      </c>
      <c r="C304" s="20"/>
      <c r="D304" s="72" t="s">
        <v>1215</v>
      </c>
      <c r="E304" s="65"/>
      <c r="F304" s="37"/>
      <c r="G304" s="428" t="s">
        <v>28</v>
      </c>
      <c r="H304" s="429"/>
      <c r="I304" s="429"/>
      <c r="J304" s="429">
        <f>SUM(H304*I304)</f>
        <v>0</v>
      </c>
      <c r="K304" s="176"/>
      <c r="L304" s="164"/>
      <c r="M304" s="174"/>
      <c r="N304" s="408"/>
      <c r="O304" s="272"/>
      <c r="P304" s="272"/>
      <c r="Q304" s="174"/>
      <c r="R304" s="174"/>
      <c r="S304" s="174"/>
      <c r="T304" s="174"/>
      <c r="U304" s="174"/>
      <c r="V304" s="174"/>
    </row>
    <row r="305" spans="1:22" ht="15" customHeight="1">
      <c r="A305" s="1"/>
      <c r="B305" s="122" t="s">
        <v>1028</v>
      </c>
      <c r="C305" s="66" t="s">
        <v>406</v>
      </c>
      <c r="D305" s="90" t="s">
        <v>1208</v>
      </c>
      <c r="E305" s="52"/>
      <c r="F305" s="36"/>
      <c r="G305" s="36"/>
      <c r="H305" s="177"/>
      <c r="I305" s="177"/>
      <c r="J305" s="178"/>
      <c r="K305" s="181"/>
      <c r="L305" s="164"/>
      <c r="M305" s="174"/>
      <c r="N305" s="408"/>
      <c r="O305" s="272"/>
      <c r="P305" s="272"/>
      <c r="Q305" s="174"/>
      <c r="R305" s="174"/>
      <c r="S305" s="174"/>
      <c r="T305" s="174"/>
      <c r="U305" s="174"/>
      <c r="V305" s="174"/>
    </row>
    <row r="306" spans="1:22" ht="15" customHeight="1">
      <c r="A306" s="1"/>
      <c r="B306" s="122" t="s">
        <v>414</v>
      </c>
      <c r="C306" s="12"/>
      <c r="D306" s="72" t="s">
        <v>1226</v>
      </c>
      <c r="E306" s="45"/>
      <c r="F306" s="33"/>
      <c r="G306" s="33" t="s">
        <v>28</v>
      </c>
      <c r="H306" s="172"/>
      <c r="I306" s="172"/>
      <c r="J306" s="172">
        <f>SUM(H306*I306)</f>
        <v>0</v>
      </c>
      <c r="K306" s="176"/>
      <c r="L306" s="164"/>
      <c r="M306" s="174"/>
      <c r="N306" s="408"/>
      <c r="O306" s="272"/>
      <c r="P306" s="272"/>
      <c r="Q306" s="174"/>
      <c r="R306" s="174"/>
      <c r="S306" s="174"/>
      <c r="T306" s="174"/>
      <c r="U306" s="174"/>
      <c r="V306" s="174"/>
    </row>
    <row r="307" spans="1:22" ht="15" customHeight="1">
      <c r="A307" s="1"/>
      <c r="B307" s="122" t="s">
        <v>1217</v>
      </c>
      <c r="C307" s="12"/>
      <c r="D307" s="72" t="s">
        <v>1227</v>
      </c>
      <c r="E307" s="45"/>
      <c r="F307" s="33"/>
      <c r="G307" s="33" t="s">
        <v>28</v>
      </c>
      <c r="H307" s="172"/>
      <c r="I307" s="172"/>
      <c r="J307" s="172">
        <f aca="true" t="shared" si="16" ref="J307:J315">SUM(H307*I307)</f>
        <v>0</v>
      </c>
      <c r="K307" s="176"/>
      <c r="L307" s="164"/>
      <c r="M307" s="174"/>
      <c r="N307" s="408"/>
      <c r="O307" s="272"/>
      <c r="P307" s="272"/>
      <c r="Q307" s="174"/>
      <c r="R307" s="174"/>
      <c r="S307" s="174"/>
      <c r="T307" s="174"/>
      <c r="U307" s="174"/>
      <c r="V307" s="174"/>
    </row>
    <row r="308" spans="1:22" ht="15" customHeight="1">
      <c r="A308" s="1"/>
      <c r="B308" s="122" t="s">
        <v>1218</v>
      </c>
      <c r="C308" s="12"/>
      <c r="D308" s="72" t="s">
        <v>1228</v>
      </c>
      <c r="E308" s="45"/>
      <c r="F308" s="33"/>
      <c r="G308" s="33" t="s">
        <v>28</v>
      </c>
      <c r="H308" s="172"/>
      <c r="I308" s="172"/>
      <c r="J308" s="172">
        <f t="shared" si="16"/>
        <v>0</v>
      </c>
      <c r="K308" s="176"/>
      <c r="L308" s="164"/>
      <c r="M308" s="174"/>
      <c r="N308" s="408"/>
      <c r="O308" s="272"/>
      <c r="P308" s="272"/>
      <c r="Q308" s="174"/>
      <c r="R308" s="174"/>
      <c r="S308" s="174"/>
      <c r="T308" s="174"/>
      <c r="U308" s="174"/>
      <c r="V308" s="174"/>
    </row>
    <row r="309" spans="1:22" ht="15" customHeight="1">
      <c r="A309" s="1"/>
      <c r="B309" s="122" t="s">
        <v>1219</v>
      </c>
      <c r="C309" s="12"/>
      <c r="D309" s="72" t="s">
        <v>1229</v>
      </c>
      <c r="E309" s="45"/>
      <c r="F309" s="33"/>
      <c r="G309" s="33" t="s">
        <v>28</v>
      </c>
      <c r="H309" s="172"/>
      <c r="I309" s="172"/>
      <c r="J309" s="172">
        <f t="shared" si="16"/>
        <v>0</v>
      </c>
      <c r="K309" s="176"/>
      <c r="L309" s="164"/>
      <c r="M309" s="174"/>
      <c r="N309" s="408"/>
      <c r="O309" s="272"/>
      <c r="P309" s="272"/>
      <c r="Q309" s="174"/>
      <c r="R309" s="174"/>
      <c r="S309" s="174"/>
      <c r="T309" s="174"/>
      <c r="U309" s="174"/>
      <c r="V309" s="174"/>
    </row>
    <row r="310" spans="1:22" ht="15" customHeight="1">
      <c r="A310" s="1"/>
      <c r="B310" s="122" t="s">
        <v>1220</v>
      </c>
      <c r="C310" s="12"/>
      <c r="D310" s="72" t="s">
        <v>1230</v>
      </c>
      <c r="E310" s="45"/>
      <c r="F310" s="33"/>
      <c r="G310" s="33" t="s">
        <v>28</v>
      </c>
      <c r="H310" s="172"/>
      <c r="I310" s="172"/>
      <c r="J310" s="172">
        <f t="shared" si="16"/>
        <v>0</v>
      </c>
      <c r="K310" s="176"/>
      <c r="L310" s="164"/>
      <c r="M310" s="174"/>
      <c r="N310" s="408"/>
      <c r="O310" s="272"/>
      <c r="P310" s="272"/>
      <c r="Q310" s="174"/>
      <c r="R310" s="174"/>
      <c r="S310" s="174"/>
      <c r="T310" s="174"/>
      <c r="U310" s="174"/>
      <c r="V310" s="174"/>
    </row>
    <row r="311" spans="1:22" ht="15" customHeight="1">
      <c r="A311" s="1"/>
      <c r="B311" s="122" t="s">
        <v>1221</v>
      </c>
      <c r="C311" s="12"/>
      <c r="D311" s="72" t="s">
        <v>1231</v>
      </c>
      <c r="E311" s="45"/>
      <c r="F311" s="33"/>
      <c r="G311" s="33" t="s">
        <v>28</v>
      </c>
      <c r="H311" s="172"/>
      <c r="I311" s="172"/>
      <c r="J311" s="172">
        <f t="shared" si="16"/>
        <v>0</v>
      </c>
      <c r="K311" s="176"/>
      <c r="L311" s="164"/>
      <c r="M311" s="174"/>
      <c r="N311" s="408"/>
      <c r="O311" s="272"/>
      <c r="P311" s="272"/>
      <c r="Q311" s="174"/>
      <c r="R311" s="174"/>
      <c r="S311" s="174"/>
      <c r="T311" s="174"/>
      <c r="U311" s="174"/>
      <c r="V311" s="174"/>
    </row>
    <row r="312" spans="1:22" ht="15" customHeight="1">
      <c r="A312" s="1"/>
      <c r="B312" s="122" t="s">
        <v>1222</v>
      </c>
      <c r="C312" s="12"/>
      <c r="D312" s="72" t="s">
        <v>1232</v>
      </c>
      <c r="E312" s="45"/>
      <c r="F312" s="33"/>
      <c r="G312" s="33" t="s">
        <v>28</v>
      </c>
      <c r="H312" s="172"/>
      <c r="I312" s="172"/>
      <c r="J312" s="172">
        <f t="shared" si="16"/>
        <v>0</v>
      </c>
      <c r="K312" s="176"/>
      <c r="L312" s="164"/>
      <c r="M312" s="174"/>
      <c r="N312" s="408"/>
      <c r="O312" s="272"/>
      <c r="P312" s="272"/>
      <c r="Q312" s="174"/>
      <c r="R312" s="174"/>
      <c r="S312" s="174"/>
      <c r="T312" s="174"/>
      <c r="U312" s="174"/>
      <c r="V312" s="174"/>
    </row>
    <row r="313" spans="1:22" ht="15" customHeight="1">
      <c r="A313" s="1"/>
      <c r="B313" s="122" t="s">
        <v>1223</v>
      </c>
      <c r="C313" s="12"/>
      <c r="D313" s="72" t="s">
        <v>1233</v>
      </c>
      <c r="E313" s="45"/>
      <c r="F313" s="33"/>
      <c r="G313" s="33" t="s">
        <v>28</v>
      </c>
      <c r="H313" s="172"/>
      <c r="I313" s="172"/>
      <c r="J313" s="172">
        <f t="shared" si="16"/>
        <v>0</v>
      </c>
      <c r="K313" s="176"/>
      <c r="L313" s="164"/>
      <c r="M313" s="174"/>
      <c r="N313" s="408"/>
      <c r="O313" s="272"/>
      <c r="P313" s="272"/>
      <c r="Q313" s="174"/>
      <c r="R313" s="174"/>
      <c r="S313" s="174"/>
      <c r="T313" s="174"/>
      <c r="U313" s="174"/>
      <c r="V313" s="174"/>
    </row>
    <row r="314" spans="2:22" ht="15" customHeight="1">
      <c r="B314" s="122" t="s">
        <v>1224</v>
      </c>
      <c r="C314" s="12"/>
      <c r="D314" s="72" t="s">
        <v>1234</v>
      </c>
      <c r="E314" s="45"/>
      <c r="F314" s="33"/>
      <c r="G314" s="33" t="s">
        <v>28</v>
      </c>
      <c r="H314" s="172"/>
      <c r="I314" s="172"/>
      <c r="J314" s="172">
        <f t="shared" si="16"/>
        <v>0</v>
      </c>
      <c r="K314" s="176"/>
      <c r="L314" s="164"/>
      <c r="M314" s="174"/>
      <c r="N314" s="408"/>
      <c r="O314" s="272"/>
      <c r="P314" s="272"/>
      <c r="Q314" s="174"/>
      <c r="R314" s="174"/>
      <c r="S314" s="174"/>
      <c r="T314" s="174"/>
      <c r="U314" s="174"/>
      <c r="V314" s="174"/>
    </row>
    <row r="315" spans="2:22" ht="15" customHeight="1">
      <c r="B315" s="122" t="s">
        <v>1225</v>
      </c>
      <c r="C315" s="12"/>
      <c r="D315" s="72" t="s">
        <v>1235</v>
      </c>
      <c r="E315" s="45"/>
      <c r="F315" s="33"/>
      <c r="G315" s="33" t="s">
        <v>28</v>
      </c>
      <c r="H315" s="172"/>
      <c r="I315" s="172"/>
      <c r="J315" s="172">
        <f t="shared" si="16"/>
        <v>0</v>
      </c>
      <c r="K315" s="176"/>
      <c r="L315" s="164"/>
      <c r="M315" s="174"/>
      <c r="N315" s="408"/>
      <c r="O315" s="272"/>
      <c r="P315" s="272"/>
      <c r="Q315" s="174"/>
      <c r="R315" s="174"/>
      <c r="S315" s="174"/>
      <c r="T315" s="174"/>
      <c r="U315" s="174"/>
      <c r="V315" s="174"/>
    </row>
    <row r="316" spans="2:22" ht="15" customHeight="1">
      <c r="B316" s="122" t="s">
        <v>1244</v>
      </c>
      <c r="C316" s="12"/>
      <c r="D316" s="72" t="s">
        <v>1236</v>
      </c>
      <c r="E316" s="45"/>
      <c r="F316" s="33"/>
      <c r="G316" s="33" t="s">
        <v>28</v>
      </c>
      <c r="H316" s="172"/>
      <c r="I316" s="172"/>
      <c r="J316" s="172">
        <f aca="true" t="shared" si="17" ref="J316:J323">SUM(H316*I316)</f>
        <v>0</v>
      </c>
      <c r="K316" s="176"/>
      <c r="L316" s="164"/>
      <c r="M316" s="174"/>
      <c r="N316" s="408"/>
      <c r="O316" s="272"/>
      <c r="P316" s="272"/>
      <c r="Q316" s="174"/>
      <c r="R316" s="174"/>
      <c r="S316" s="174"/>
      <c r="T316" s="174"/>
      <c r="U316" s="174"/>
      <c r="V316" s="174"/>
    </row>
    <row r="317" spans="2:22" ht="15" customHeight="1">
      <c r="B317" s="122" t="s">
        <v>1245</v>
      </c>
      <c r="C317" s="12"/>
      <c r="D317" s="72" t="s">
        <v>1237</v>
      </c>
      <c r="E317" s="45"/>
      <c r="F317" s="33"/>
      <c r="G317" s="33" t="s">
        <v>28</v>
      </c>
      <c r="H317" s="172"/>
      <c r="I317" s="172"/>
      <c r="J317" s="172">
        <f t="shared" si="17"/>
        <v>0</v>
      </c>
      <c r="K317" s="176"/>
      <c r="L317" s="164"/>
      <c r="M317" s="174"/>
      <c r="N317" s="408"/>
      <c r="O317" s="272"/>
      <c r="P317" s="272"/>
      <c r="Q317" s="174"/>
      <c r="R317" s="174"/>
      <c r="S317" s="174"/>
      <c r="T317" s="174"/>
      <c r="U317" s="174"/>
      <c r="V317" s="174"/>
    </row>
    <row r="318" spans="2:22" ht="15" customHeight="1">
      <c r="B318" s="122" t="s">
        <v>1246</v>
      </c>
      <c r="C318" s="12"/>
      <c r="D318" s="72" t="s">
        <v>1238</v>
      </c>
      <c r="E318" s="45"/>
      <c r="F318" s="33"/>
      <c r="G318" s="33" t="s">
        <v>28</v>
      </c>
      <c r="H318" s="172"/>
      <c r="I318" s="172"/>
      <c r="J318" s="172">
        <f t="shared" si="17"/>
        <v>0</v>
      </c>
      <c r="K318" s="176"/>
      <c r="L318" s="164"/>
      <c r="M318" s="174"/>
      <c r="N318" s="408"/>
      <c r="O318" s="272"/>
      <c r="P318" s="272"/>
      <c r="Q318" s="174"/>
      <c r="R318" s="174"/>
      <c r="S318" s="174"/>
      <c r="T318" s="174"/>
      <c r="U318" s="174"/>
      <c r="V318" s="174"/>
    </row>
    <row r="319" spans="2:22" ht="15" customHeight="1">
      <c r="B319" s="122" t="s">
        <v>1247</v>
      </c>
      <c r="C319" s="12"/>
      <c r="D319" s="72" t="s">
        <v>1239</v>
      </c>
      <c r="E319" s="45"/>
      <c r="F319" s="33"/>
      <c r="G319" s="33" t="s">
        <v>28</v>
      </c>
      <c r="H319" s="172"/>
      <c r="I319" s="172"/>
      <c r="J319" s="172">
        <f t="shared" si="17"/>
        <v>0</v>
      </c>
      <c r="K319" s="176"/>
      <c r="L319" s="164"/>
      <c r="M319" s="174"/>
      <c r="N319" s="408"/>
      <c r="O319" s="272"/>
      <c r="P319" s="272"/>
      <c r="Q319" s="174"/>
      <c r="R319" s="174"/>
      <c r="S319" s="174"/>
      <c r="T319" s="174"/>
      <c r="U319" s="174"/>
      <c r="V319" s="174"/>
    </row>
    <row r="320" spans="2:22" ht="15" customHeight="1">
      <c r="B320" s="122" t="s">
        <v>1248</v>
      </c>
      <c r="C320" s="12"/>
      <c r="D320" s="72" t="s">
        <v>1240</v>
      </c>
      <c r="E320" s="45"/>
      <c r="F320" s="33"/>
      <c r="G320" s="33" t="s">
        <v>28</v>
      </c>
      <c r="H320" s="172"/>
      <c r="I320" s="172"/>
      <c r="J320" s="172">
        <f t="shared" si="17"/>
        <v>0</v>
      </c>
      <c r="K320" s="176"/>
      <c r="L320" s="164"/>
      <c r="M320" s="174"/>
      <c r="N320" s="408"/>
      <c r="O320" s="272"/>
      <c r="P320" s="272"/>
      <c r="Q320" s="174"/>
      <c r="R320" s="174"/>
      <c r="S320" s="174"/>
      <c r="T320" s="174"/>
      <c r="U320" s="174"/>
      <c r="V320" s="174"/>
    </row>
    <row r="321" spans="2:22" ht="15" customHeight="1">
      <c r="B321" s="122" t="s">
        <v>1249</v>
      </c>
      <c r="C321" s="12"/>
      <c r="D321" s="72" t="s">
        <v>1241</v>
      </c>
      <c r="E321" s="45"/>
      <c r="F321" s="33"/>
      <c r="G321" s="33" t="s">
        <v>28</v>
      </c>
      <c r="H321" s="172"/>
      <c r="I321" s="172"/>
      <c r="J321" s="172">
        <f t="shared" si="17"/>
        <v>0</v>
      </c>
      <c r="K321" s="176"/>
      <c r="L321" s="164"/>
      <c r="M321" s="174"/>
      <c r="N321" s="408"/>
      <c r="O321" s="272"/>
      <c r="P321" s="272"/>
      <c r="Q321" s="174"/>
      <c r="R321" s="174"/>
      <c r="S321" s="174"/>
      <c r="T321" s="174"/>
      <c r="U321" s="174"/>
      <c r="V321" s="174"/>
    </row>
    <row r="322" spans="2:22" ht="15" customHeight="1">
      <c r="B322" s="122" t="s">
        <v>1250</v>
      </c>
      <c r="C322" s="12"/>
      <c r="D322" s="72" t="s">
        <v>1242</v>
      </c>
      <c r="E322" s="45"/>
      <c r="F322" s="33"/>
      <c r="G322" s="33" t="s">
        <v>28</v>
      </c>
      <c r="H322" s="172"/>
      <c r="I322" s="172"/>
      <c r="J322" s="172">
        <f t="shared" si="17"/>
        <v>0</v>
      </c>
      <c r="K322" s="176"/>
      <c r="L322" s="164"/>
      <c r="M322" s="174"/>
      <c r="N322" s="408"/>
      <c r="O322" s="272"/>
      <c r="P322" s="272"/>
      <c r="Q322" s="174"/>
      <c r="R322" s="174"/>
      <c r="S322" s="174"/>
      <c r="T322" s="174"/>
      <c r="U322" s="174"/>
      <c r="V322" s="174"/>
    </row>
    <row r="323" spans="2:22" ht="15" customHeight="1">
      <c r="B323" s="122" t="s">
        <v>1251</v>
      </c>
      <c r="C323" s="12"/>
      <c r="D323" s="72" t="s">
        <v>1243</v>
      </c>
      <c r="E323" s="45"/>
      <c r="F323" s="33"/>
      <c r="G323" s="33" t="s">
        <v>28</v>
      </c>
      <c r="H323" s="172"/>
      <c r="I323" s="172"/>
      <c r="J323" s="172">
        <f t="shared" si="17"/>
        <v>0</v>
      </c>
      <c r="K323" s="176"/>
      <c r="L323" s="164"/>
      <c r="M323" s="174"/>
      <c r="N323" s="408"/>
      <c r="O323" s="272"/>
      <c r="P323" s="272"/>
      <c r="Q323" s="174"/>
      <c r="R323" s="174"/>
      <c r="S323" s="174"/>
      <c r="T323" s="174"/>
      <c r="U323" s="174"/>
      <c r="V323" s="174"/>
    </row>
    <row r="324" spans="2:22" ht="15" customHeight="1">
      <c r="B324" s="122"/>
      <c r="C324" s="12"/>
      <c r="D324" s="72"/>
      <c r="E324" s="45"/>
      <c r="F324" s="33"/>
      <c r="G324" s="33"/>
      <c r="H324" s="172"/>
      <c r="I324" s="172"/>
      <c r="J324" s="172"/>
      <c r="K324" s="176"/>
      <c r="L324" s="164"/>
      <c r="M324" s="174"/>
      <c r="N324" s="408"/>
      <c r="O324" s="272"/>
      <c r="P324" s="272"/>
      <c r="Q324" s="174"/>
      <c r="R324" s="174"/>
      <c r="S324" s="174"/>
      <c r="T324" s="174"/>
      <c r="U324" s="174"/>
      <c r="V324" s="174"/>
    </row>
    <row r="325" spans="2:22" ht="15" customHeight="1">
      <c r="B325" s="129" t="s">
        <v>1029</v>
      </c>
      <c r="C325" s="154" t="s">
        <v>726</v>
      </c>
      <c r="D325" s="131" t="s">
        <v>1252</v>
      </c>
      <c r="E325" s="52"/>
      <c r="F325" s="36"/>
      <c r="G325" s="36"/>
      <c r="H325" s="177"/>
      <c r="I325" s="177"/>
      <c r="J325" s="178"/>
      <c r="K325" s="181"/>
      <c r="L325" s="164"/>
      <c r="M325" s="174"/>
      <c r="N325" s="408"/>
      <c r="O325" s="272"/>
      <c r="P325" s="272"/>
      <c r="Q325" s="174"/>
      <c r="R325" s="174"/>
      <c r="S325" s="174"/>
      <c r="T325" s="174"/>
      <c r="U325" s="174"/>
      <c r="V325" s="174"/>
    </row>
    <row r="326" spans="2:22" ht="15" customHeight="1">
      <c r="B326" s="129" t="s">
        <v>730</v>
      </c>
      <c r="C326" s="155"/>
      <c r="D326" s="83" t="s">
        <v>728</v>
      </c>
      <c r="E326" s="45"/>
      <c r="F326" s="33"/>
      <c r="G326" s="33" t="s">
        <v>28</v>
      </c>
      <c r="H326" s="172"/>
      <c r="I326" s="172"/>
      <c r="J326" s="172">
        <f>SUM(H326*I326)</f>
        <v>0</v>
      </c>
      <c r="K326" s="181"/>
      <c r="L326" s="164"/>
      <c r="M326" s="174"/>
      <c r="N326" s="408"/>
      <c r="O326" s="272"/>
      <c r="P326" s="272"/>
      <c r="Q326" s="174"/>
      <c r="R326" s="174"/>
      <c r="S326" s="174"/>
      <c r="T326" s="174"/>
      <c r="U326" s="174"/>
      <c r="V326" s="174"/>
    </row>
    <row r="327" spans="2:22" ht="15" customHeight="1">
      <c r="B327" s="129" t="s">
        <v>731</v>
      </c>
      <c r="C327" s="74"/>
      <c r="D327" s="83" t="s">
        <v>727</v>
      </c>
      <c r="E327" s="42"/>
      <c r="F327" s="31"/>
      <c r="G327" s="31" t="s">
        <v>28</v>
      </c>
      <c r="H327" s="175"/>
      <c r="I327" s="175"/>
      <c r="J327" s="175">
        <f>SUM(H327*I327)</f>
        <v>0</v>
      </c>
      <c r="K327" s="181"/>
      <c r="L327" s="164"/>
      <c r="M327" s="174"/>
      <c r="N327" s="408"/>
      <c r="O327" s="272"/>
      <c r="P327" s="272"/>
      <c r="Q327" s="174"/>
      <c r="R327" s="174"/>
      <c r="S327" s="174"/>
      <c r="T327" s="174"/>
      <c r="U327" s="174"/>
      <c r="V327" s="174"/>
    </row>
    <row r="328" spans="1:22" ht="15" customHeight="1">
      <c r="A328" s="1"/>
      <c r="B328" s="115" t="s">
        <v>808</v>
      </c>
      <c r="C328" s="153" t="s">
        <v>732</v>
      </c>
      <c r="D328" s="118"/>
      <c r="E328" s="141" t="str">
        <f>+$E$15</f>
        <v>DIMENSIÓN ESPESOR MARCAS Y MODELOS</v>
      </c>
      <c r="F328" s="142"/>
      <c r="G328" s="142"/>
      <c r="H328" s="179"/>
      <c r="I328" s="179"/>
      <c r="J328" s="179"/>
      <c r="K328" s="170">
        <f>SUM(J329:J347)</f>
        <v>0</v>
      </c>
      <c r="L328" s="164"/>
      <c r="M328" s="171">
        <f>SUM(M329:M347)</f>
        <v>0</v>
      </c>
      <c r="N328" s="411"/>
      <c r="O328" s="274"/>
      <c r="P328" s="274"/>
      <c r="Q328" s="282"/>
      <c r="R328" s="269"/>
      <c r="S328" s="269"/>
      <c r="T328" s="269"/>
      <c r="U328" s="269"/>
      <c r="V328" s="283"/>
    </row>
    <row r="329" spans="1:22" ht="15" customHeight="1">
      <c r="A329" s="1"/>
      <c r="B329" s="122" t="s">
        <v>809</v>
      </c>
      <c r="C329" s="15"/>
      <c r="D329" s="90" t="s">
        <v>719</v>
      </c>
      <c r="E329" s="47"/>
      <c r="F329" s="36"/>
      <c r="G329" s="36"/>
      <c r="H329" s="177"/>
      <c r="I329" s="177"/>
      <c r="J329" s="178"/>
      <c r="K329" s="181"/>
      <c r="L329" s="164"/>
      <c r="M329" s="174"/>
      <c r="N329" s="408"/>
      <c r="O329" s="272"/>
      <c r="P329" s="272"/>
      <c r="Q329" s="174"/>
      <c r="R329" s="174"/>
      <c r="S329" s="174"/>
      <c r="T329" s="174"/>
      <c r="U329" s="174"/>
      <c r="V329" s="174"/>
    </row>
    <row r="330" spans="1:22" ht="15" customHeight="1">
      <c r="A330" s="1"/>
      <c r="B330" s="122" t="s">
        <v>810</v>
      </c>
      <c r="C330" s="15"/>
      <c r="D330" s="42" t="s">
        <v>1255</v>
      </c>
      <c r="E330" s="34"/>
      <c r="F330" s="33"/>
      <c r="G330" s="33" t="s">
        <v>28</v>
      </c>
      <c r="H330" s="172"/>
      <c r="I330" s="172"/>
      <c r="J330" s="172">
        <f>SUM(H330*I330)</f>
        <v>0</v>
      </c>
      <c r="K330" s="176"/>
      <c r="L330" s="164"/>
      <c r="M330" s="174"/>
      <c r="N330" s="408"/>
      <c r="O330" s="272"/>
      <c r="P330" s="272"/>
      <c r="Q330" s="174"/>
      <c r="R330" s="174"/>
      <c r="S330" s="174"/>
      <c r="T330" s="174"/>
      <c r="U330" s="174"/>
      <c r="V330" s="174"/>
    </row>
    <row r="331" spans="1:22" ht="15" customHeight="1">
      <c r="A331" s="1"/>
      <c r="B331" s="122" t="s">
        <v>811</v>
      </c>
      <c r="C331" s="15"/>
      <c r="D331" s="42" t="s">
        <v>1256</v>
      </c>
      <c r="E331" s="34"/>
      <c r="F331" s="33"/>
      <c r="G331" s="33" t="s">
        <v>28</v>
      </c>
      <c r="H331" s="172"/>
      <c r="I331" s="172"/>
      <c r="J331" s="172">
        <f aca="true" t="shared" si="18" ref="J331:J345">SUM(H331*I331)</f>
        <v>0</v>
      </c>
      <c r="K331" s="176"/>
      <c r="L331" s="164"/>
      <c r="M331" s="174"/>
      <c r="N331" s="408"/>
      <c r="O331" s="272"/>
      <c r="P331" s="272"/>
      <c r="Q331" s="174"/>
      <c r="R331" s="174"/>
      <c r="S331" s="174"/>
      <c r="T331" s="174"/>
      <c r="U331" s="174"/>
      <c r="V331" s="174"/>
    </row>
    <row r="332" spans="1:22" ht="15" customHeight="1">
      <c r="A332" s="1"/>
      <c r="B332" s="122" t="s">
        <v>812</v>
      </c>
      <c r="C332" s="15"/>
      <c r="D332" s="42" t="s">
        <v>1257</v>
      </c>
      <c r="E332" s="34"/>
      <c r="F332" s="33"/>
      <c r="G332" s="33" t="s">
        <v>28</v>
      </c>
      <c r="H332" s="172"/>
      <c r="I332" s="172"/>
      <c r="J332" s="172">
        <f t="shared" si="18"/>
        <v>0</v>
      </c>
      <c r="K332" s="176"/>
      <c r="L332" s="164"/>
      <c r="M332" s="174"/>
      <c r="N332" s="408"/>
      <c r="O332" s="272"/>
      <c r="P332" s="272"/>
      <c r="Q332" s="174"/>
      <c r="R332" s="174"/>
      <c r="S332" s="174"/>
      <c r="T332" s="174"/>
      <c r="U332" s="174"/>
      <c r="V332" s="174"/>
    </row>
    <row r="333" spans="1:22" ht="15" customHeight="1">
      <c r="A333" s="1"/>
      <c r="B333" s="122" t="s">
        <v>813</v>
      </c>
      <c r="C333" s="15"/>
      <c r="D333" s="42" t="s">
        <v>1258</v>
      </c>
      <c r="E333" s="34"/>
      <c r="F333" s="33"/>
      <c r="G333" s="33" t="s">
        <v>28</v>
      </c>
      <c r="H333" s="172"/>
      <c r="I333" s="172"/>
      <c r="J333" s="172">
        <f t="shared" si="18"/>
        <v>0</v>
      </c>
      <c r="K333" s="176"/>
      <c r="L333" s="164"/>
      <c r="M333" s="174"/>
      <c r="N333" s="408"/>
      <c r="O333" s="272"/>
      <c r="P333" s="272"/>
      <c r="Q333" s="174"/>
      <c r="R333" s="174"/>
      <c r="S333" s="174"/>
      <c r="T333" s="174"/>
      <c r="U333" s="174"/>
      <c r="V333" s="174"/>
    </row>
    <row r="334" spans="1:22" ht="15" customHeight="1">
      <c r="A334" s="1"/>
      <c r="B334" s="122" t="s">
        <v>814</v>
      </c>
      <c r="C334" s="15"/>
      <c r="D334" s="42" t="s">
        <v>1259</v>
      </c>
      <c r="E334" s="34"/>
      <c r="F334" s="33"/>
      <c r="G334" s="33" t="s">
        <v>28</v>
      </c>
      <c r="H334" s="172"/>
      <c r="I334" s="172"/>
      <c r="J334" s="172">
        <f t="shared" si="18"/>
        <v>0</v>
      </c>
      <c r="K334" s="176"/>
      <c r="L334" s="164"/>
      <c r="M334" s="174"/>
      <c r="N334" s="408"/>
      <c r="O334" s="272"/>
      <c r="P334" s="272"/>
      <c r="Q334" s="174"/>
      <c r="R334" s="174"/>
      <c r="S334" s="174"/>
      <c r="T334" s="174"/>
      <c r="U334" s="174"/>
      <c r="V334" s="174"/>
    </row>
    <row r="335" spans="1:22" ht="15" customHeight="1">
      <c r="A335" s="1"/>
      <c r="B335" s="122" t="s">
        <v>815</v>
      </c>
      <c r="C335" s="15"/>
      <c r="D335" s="42" t="s">
        <v>1260</v>
      </c>
      <c r="E335" s="34"/>
      <c r="F335" s="33"/>
      <c r="G335" s="33" t="s">
        <v>28</v>
      </c>
      <c r="H335" s="172"/>
      <c r="I335" s="172"/>
      <c r="J335" s="172">
        <f t="shared" si="18"/>
        <v>0</v>
      </c>
      <c r="K335" s="176"/>
      <c r="L335" s="164"/>
      <c r="M335" s="174"/>
      <c r="N335" s="408"/>
      <c r="O335" s="272"/>
      <c r="P335" s="272"/>
      <c r="Q335" s="174"/>
      <c r="R335" s="174"/>
      <c r="S335" s="174"/>
      <c r="T335" s="174"/>
      <c r="U335" s="174"/>
      <c r="V335" s="174"/>
    </row>
    <row r="336" spans="1:22" ht="15" customHeight="1">
      <c r="A336" s="1"/>
      <c r="B336" s="122" t="s">
        <v>816</v>
      </c>
      <c r="C336" s="15"/>
      <c r="D336" s="42" t="s">
        <v>1261</v>
      </c>
      <c r="E336" s="34"/>
      <c r="F336" s="33"/>
      <c r="G336" s="33" t="s">
        <v>28</v>
      </c>
      <c r="H336" s="172"/>
      <c r="I336" s="172"/>
      <c r="J336" s="172">
        <f t="shared" si="18"/>
        <v>0</v>
      </c>
      <c r="K336" s="176"/>
      <c r="L336" s="164"/>
      <c r="M336" s="174"/>
      <c r="N336" s="408"/>
      <c r="O336" s="272"/>
      <c r="P336" s="272"/>
      <c r="Q336" s="174"/>
      <c r="R336" s="174"/>
      <c r="S336" s="174"/>
      <c r="T336" s="174"/>
      <c r="U336" s="174"/>
      <c r="V336" s="174"/>
    </row>
    <row r="337" spans="1:22" ht="15" customHeight="1">
      <c r="A337" s="1"/>
      <c r="B337" s="122" t="s">
        <v>1093</v>
      </c>
      <c r="C337" s="15"/>
      <c r="D337" s="42" t="s">
        <v>1262</v>
      </c>
      <c r="E337" s="34"/>
      <c r="F337" s="33"/>
      <c r="G337" s="33" t="s">
        <v>28</v>
      </c>
      <c r="H337" s="172"/>
      <c r="I337" s="172"/>
      <c r="J337" s="172">
        <f t="shared" si="18"/>
        <v>0</v>
      </c>
      <c r="K337" s="176"/>
      <c r="L337" s="164"/>
      <c r="M337" s="174"/>
      <c r="N337" s="408"/>
      <c r="O337" s="272"/>
      <c r="P337" s="272"/>
      <c r="Q337" s="174"/>
      <c r="R337" s="174"/>
      <c r="S337" s="174"/>
      <c r="T337" s="174"/>
      <c r="U337" s="174"/>
      <c r="V337" s="174"/>
    </row>
    <row r="338" spans="1:22" ht="15" customHeight="1">
      <c r="A338" s="1"/>
      <c r="B338" s="122" t="s">
        <v>1390</v>
      </c>
      <c r="C338" s="15"/>
      <c r="D338" s="42" t="s">
        <v>1263</v>
      </c>
      <c r="E338" s="34"/>
      <c r="F338" s="33"/>
      <c r="G338" s="33" t="s">
        <v>28</v>
      </c>
      <c r="H338" s="172"/>
      <c r="I338" s="172"/>
      <c r="J338" s="172">
        <f t="shared" si="18"/>
        <v>0</v>
      </c>
      <c r="K338" s="176"/>
      <c r="L338" s="164"/>
      <c r="M338" s="174"/>
      <c r="N338" s="408"/>
      <c r="O338" s="272"/>
      <c r="P338" s="272"/>
      <c r="Q338" s="174"/>
      <c r="R338" s="174"/>
      <c r="S338" s="174"/>
      <c r="T338" s="174"/>
      <c r="U338" s="174"/>
      <c r="V338" s="174"/>
    </row>
    <row r="339" spans="1:22" ht="15" customHeight="1">
      <c r="A339" s="1"/>
      <c r="B339" s="122" t="s">
        <v>1391</v>
      </c>
      <c r="C339" s="15"/>
      <c r="D339" s="42" t="s">
        <v>1264</v>
      </c>
      <c r="E339" s="34"/>
      <c r="F339" s="33"/>
      <c r="G339" s="33" t="s">
        <v>28</v>
      </c>
      <c r="H339" s="172"/>
      <c r="I339" s="172"/>
      <c r="J339" s="172">
        <f t="shared" si="18"/>
        <v>0</v>
      </c>
      <c r="K339" s="176"/>
      <c r="L339" s="164"/>
      <c r="M339" s="174"/>
      <c r="N339" s="408"/>
      <c r="O339" s="272"/>
      <c r="P339" s="272"/>
      <c r="Q339" s="174"/>
      <c r="R339" s="174"/>
      <c r="S339" s="174"/>
      <c r="T339" s="174"/>
      <c r="U339" s="174"/>
      <c r="V339" s="174"/>
    </row>
    <row r="340" spans="1:22" ht="15" customHeight="1">
      <c r="A340" s="1"/>
      <c r="B340" s="122" t="s">
        <v>1392</v>
      </c>
      <c r="C340" s="15"/>
      <c r="D340" s="42" t="s">
        <v>1265</v>
      </c>
      <c r="E340" s="34"/>
      <c r="F340" s="33"/>
      <c r="G340" s="33" t="s">
        <v>28</v>
      </c>
      <c r="H340" s="172"/>
      <c r="I340" s="172"/>
      <c r="J340" s="172">
        <f t="shared" si="18"/>
        <v>0</v>
      </c>
      <c r="K340" s="176"/>
      <c r="L340" s="164"/>
      <c r="M340" s="174"/>
      <c r="N340" s="408"/>
      <c r="O340" s="272"/>
      <c r="P340" s="272"/>
      <c r="Q340" s="174"/>
      <c r="R340" s="174"/>
      <c r="S340" s="174"/>
      <c r="T340" s="174"/>
      <c r="U340" s="174"/>
      <c r="V340" s="174"/>
    </row>
    <row r="341" spans="1:22" ht="15" customHeight="1">
      <c r="A341" s="1"/>
      <c r="B341" s="122" t="s">
        <v>1393</v>
      </c>
      <c r="C341" s="15"/>
      <c r="D341" s="42" t="s">
        <v>1266</v>
      </c>
      <c r="E341" s="34"/>
      <c r="F341" s="33"/>
      <c r="G341" s="33" t="s">
        <v>28</v>
      </c>
      <c r="H341" s="172"/>
      <c r="I341" s="172"/>
      <c r="J341" s="172">
        <f t="shared" si="18"/>
        <v>0</v>
      </c>
      <c r="K341" s="176"/>
      <c r="L341" s="164"/>
      <c r="M341" s="174"/>
      <c r="N341" s="408"/>
      <c r="O341" s="272"/>
      <c r="P341" s="272"/>
      <c r="Q341" s="174"/>
      <c r="R341" s="174"/>
      <c r="S341" s="174"/>
      <c r="T341" s="174"/>
      <c r="U341" s="174"/>
      <c r="V341" s="174"/>
    </row>
    <row r="342" spans="1:22" ht="15" customHeight="1">
      <c r="A342" s="1"/>
      <c r="B342" s="122" t="s">
        <v>1394</v>
      </c>
      <c r="C342" s="15"/>
      <c r="D342" s="42" t="s">
        <v>1267</v>
      </c>
      <c r="E342" s="34"/>
      <c r="F342" s="33"/>
      <c r="G342" s="33" t="s">
        <v>28</v>
      </c>
      <c r="H342" s="172"/>
      <c r="I342" s="172"/>
      <c r="J342" s="172">
        <f t="shared" si="18"/>
        <v>0</v>
      </c>
      <c r="K342" s="176"/>
      <c r="L342" s="164"/>
      <c r="M342" s="174"/>
      <c r="N342" s="408"/>
      <c r="O342" s="272"/>
      <c r="P342" s="272"/>
      <c r="Q342" s="174"/>
      <c r="R342" s="174"/>
      <c r="S342" s="174"/>
      <c r="T342" s="174"/>
      <c r="U342" s="174"/>
      <c r="V342" s="174"/>
    </row>
    <row r="343" spans="1:22" ht="15" customHeight="1">
      <c r="A343" s="1"/>
      <c r="B343" s="122" t="s">
        <v>1395</v>
      </c>
      <c r="C343" s="15"/>
      <c r="D343" s="42" t="s">
        <v>1268</v>
      </c>
      <c r="E343" s="34"/>
      <c r="F343" s="33"/>
      <c r="G343" s="33" t="s">
        <v>28</v>
      </c>
      <c r="H343" s="172"/>
      <c r="I343" s="172"/>
      <c r="J343" s="172">
        <f t="shared" si="18"/>
        <v>0</v>
      </c>
      <c r="K343" s="176"/>
      <c r="L343" s="164"/>
      <c r="M343" s="174"/>
      <c r="N343" s="408"/>
      <c r="O343" s="272"/>
      <c r="P343" s="272"/>
      <c r="Q343" s="174"/>
      <c r="R343" s="174"/>
      <c r="S343" s="174"/>
      <c r="T343" s="174"/>
      <c r="U343" s="174"/>
      <c r="V343" s="174"/>
    </row>
    <row r="344" spans="1:22" ht="15" customHeight="1">
      <c r="A344" s="1"/>
      <c r="B344" s="122" t="s">
        <v>1396</v>
      </c>
      <c r="C344" s="15"/>
      <c r="D344" s="42" t="s">
        <v>1269</v>
      </c>
      <c r="E344" s="34"/>
      <c r="F344" s="33"/>
      <c r="G344" s="33" t="s">
        <v>28</v>
      </c>
      <c r="H344" s="172"/>
      <c r="I344" s="172"/>
      <c r="J344" s="172">
        <f t="shared" si="18"/>
        <v>0</v>
      </c>
      <c r="K344" s="176"/>
      <c r="L344" s="164"/>
      <c r="M344" s="174"/>
      <c r="N344" s="408"/>
      <c r="O344" s="272"/>
      <c r="P344" s="272"/>
      <c r="Q344" s="174"/>
      <c r="R344" s="174"/>
      <c r="S344" s="174"/>
      <c r="T344" s="174"/>
      <c r="U344" s="174"/>
      <c r="V344" s="174"/>
    </row>
    <row r="345" spans="1:22" ht="15" customHeight="1">
      <c r="A345" s="1"/>
      <c r="B345" s="122" t="s">
        <v>1397</v>
      </c>
      <c r="C345" s="15"/>
      <c r="D345" s="42" t="s">
        <v>1270</v>
      </c>
      <c r="E345" s="34"/>
      <c r="F345" s="33"/>
      <c r="G345" s="33" t="s">
        <v>28</v>
      </c>
      <c r="H345" s="172"/>
      <c r="I345" s="172"/>
      <c r="J345" s="172">
        <f t="shared" si="18"/>
        <v>0</v>
      </c>
      <c r="K345" s="176"/>
      <c r="L345" s="164"/>
      <c r="M345" s="174"/>
      <c r="N345" s="408"/>
      <c r="O345" s="272"/>
      <c r="P345" s="272"/>
      <c r="Q345" s="174"/>
      <c r="R345" s="174"/>
      <c r="S345" s="174"/>
      <c r="T345" s="174"/>
      <c r="U345" s="174"/>
      <c r="V345" s="174"/>
    </row>
    <row r="346" spans="1:22" ht="15" customHeight="1">
      <c r="A346" s="1"/>
      <c r="B346" s="122" t="s">
        <v>1398</v>
      </c>
      <c r="C346" s="15"/>
      <c r="D346" s="42" t="s">
        <v>1382</v>
      </c>
      <c r="E346" s="34"/>
      <c r="F346" s="33"/>
      <c r="G346" s="33" t="s">
        <v>28</v>
      </c>
      <c r="H346" s="172"/>
      <c r="I346" s="172"/>
      <c r="J346" s="172">
        <f>SUM(H346*I346)</f>
        <v>0</v>
      </c>
      <c r="K346" s="176"/>
      <c r="L346" s="164"/>
      <c r="M346" s="174"/>
      <c r="N346" s="408"/>
      <c r="O346" s="272"/>
      <c r="P346" s="272"/>
      <c r="Q346" s="174"/>
      <c r="R346" s="174"/>
      <c r="S346" s="174"/>
      <c r="T346" s="174"/>
      <c r="U346" s="174"/>
      <c r="V346" s="174"/>
    </row>
    <row r="347" spans="1:22" ht="15" customHeight="1">
      <c r="A347" s="1"/>
      <c r="B347" s="122"/>
      <c r="C347" s="15"/>
      <c r="D347" s="42"/>
      <c r="E347" s="34"/>
      <c r="F347" s="33"/>
      <c r="G347" s="33"/>
      <c r="H347" s="172"/>
      <c r="I347" s="172"/>
      <c r="J347" s="172"/>
      <c r="K347" s="176"/>
      <c r="L347" s="164"/>
      <c r="M347" s="174"/>
      <c r="N347" s="408"/>
      <c r="O347" s="272"/>
      <c r="P347" s="272"/>
      <c r="Q347" s="174"/>
      <c r="R347" s="174"/>
      <c r="S347" s="174"/>
      <c r="T347" s="174"/>
      <c r="U347" s="174"/>
      <c r="V347" s="174"/>
    </row>
    <row r="348" spans="1:22" ht="15" customHeight="1">
      <c r="A348" s="1"/>
      <c r="B348" s="115" t="s">
        <v>817</v>
      </c>
      <c r="C348" s="121" t="s">
        <v>733</v>
      </c>
      <c r="D348" s="118"/>
      <c r="E348" s="141" t="str">
        <f>+$E$15</f>
        <v>DIMENSIÓN ESPESOR MARCAS Y MODELOS</v>
      </c>
      <c r="F348" s="142"/>
      <c r="G348" s="142"/>
      <c r="H348" s="179"/>
      <c r="I348" s="179"/>
      <c r="J348" s="179"/>
      <c r="K348" s="170">
        <f>SUM(J349:J372)</f>
        <v>0</v>
      </c>
      <c r="L348" s="164"/>
      <c r="M348" s="171">
        <f>SUM(M349:M372)</f>
        <v>0</v>
      </c>
      <c r="N348" s="411"/>
      <c r="O348" s="274"/>
      <c r="P348" s="274"/>
      <c r="Q348" s="282"/>
      <c r="R348" s="269"/>
      <c r="S348" s="269"/>
      <c r="T348" s="269"/>
      <c r="U348" s="269"/>
      <c r="V348" s="283"/>
    </row>
    <row r="349" spans="1:22" ht="15" customHeight="1">
      <c r="A349" s="1"/>
      <c r="B349" s="122" t="s">
        <v>818</v>
      </c>
      <c r="C349" s="50" t="s">
        <v>1275</v>
      </c>
      <c r="D349" s="90" t="s">
        <v>719</v>
      </c>
      <c r="E349" s="47"/>
      <c r="F349" s="36"/>
      <c r="G349" s="36"/>
      <c r="H349" s="177"/>
      <c r="I349" s="177"/>
      <c r="J349" s="178"/>
      <c r="K349" s="349"/>
      <c r="L349" s="164"/>
      <c r="M349" s="174"/>
      <c r="N349" s="408"/>
      <c r="O349" s="272"/>
      <c r="P349" s="272"/>
      <c r="Q349" s="174"/>
      <c r="R349" s="174"/>
      <c r="S349" s="174"/>
      <c r="T349" s="174"/>
      <c r="U349" s="174"/>
      <c r="V349" s="174"/>
    </row>
    <row r="350" spans="1:22" ht="15" customHeight="1">
      <c r="A350" s="1"/>
      <c r="B350" s="122" t="s">
        <v>819</v>
      </c>
      <c r="C350" s="15"/>
      <c r="D350" s="42" t="s">
        <v>674</v>
      </c>
      <c r="E350" s="45"/>
      <c r="F350" s="33"/>
      <c r="G350" s="78" t="s">
        <v>28</v>
      </c>
      <c r="H350" s="172"/>
      <c r="I350" s="172"/>
      <c r="J350" s="172">
        <f>SUM(H350*I350)</f>
        <v>0</v>
      </c>
      <c r="K350" s="176"/>
      <c r="L350" s="164"/>
      <c r="M350" s="174"/>
      <c r="N350" s="408"/>
      <c r="O350" s="272"/>
      <c r="P350" s="272"/>
      <c r="Q350" s="174"/>
      <c r="R350" s="174"/>
      <c r="S350" s="174"/>
      <c r="T350" s="174"/>
      <c r="U350" s="174"/>
      <c r="V350" s="174"/>
    </row>
    <row r="351" spans="1:22" ht="15" customHeight="1">
      <c r="A351" s="1"/>
      <c r="B351" s="122" t="s">
        <v>820</v>
      </c>
      <c r="C351" s="15"/>
      <c r="D351" s="42" t="s">
        <v>1276</v>
      </c>
      <c r="E351" s="45"/>
      <c r="F351" s="33"/>
      <c r="G351" s="78" t="s">
        <v>28</v>
      </c>
      <c r="H351" s="172"/>
      <c r="I351" s="172"/>
      <c r="J351" s="172">
        <f aca="true" t="shared" si="19" ref="J351:J371">SUM(H351*I351)</f>
        <v>0</v>
      </c>
      <c r="K351" s="176"/>
      <c r="L351" s="164"/>
      <c r="M351" s="174"/>
      <c r="N351" s="408"/>
      <c r="O351" s="272"/>
      <c r="P351" s="272"/>
      <c r="Q351" s="174"/>
      <c r="R351" s="174"/>
      <c r="S351" s="174"/>
      <c r="T351" s="174"/>
      <c r="U351" s="174"/>
      <c r="V351" s="174"/>
    </row>
    <row r="352" spans="1:22" ht="15" customHeight="1">
      <c r="A352" s="1"/>
      <c r="B352" s="122" t="s">
        <v>821</v>
      </c>
      <c r="C352" s="15"/>
      <c r="D352" s="42" t="s">
        <v>1277</v>
      </c>
      <c r="E352" s="45"/>
      <c r="F352" s="33"/>
      <c r="G352" s="78" t="s">
        <v>28</v>
      </c>
      <c r="H352" s="172"/>
      <c r="I352" s="172"/>
      <c r="J352" s="172">
        <f t="shared" si="19"/>
        <v>0</v>
      </c>
      <c r="K352" s="176"/>
      <c r="L352" s="164"/>
      <c r="M352" s="174"/>
      <c r="N352" s="408"/>
      <c r="O352" s="272"/>
      <c r="P352" s="272"/>
      <c r="Q352" s="174"/>
      <c r="R352" s="174"/>
      <c r="S352" s="174"/>
      <c r="T352" s="174"/>
      <c r="U352" s="174"/>
      <c r="V352" s="174"/>
    </row>
    <row r="353" spans="1:22" ht="15" customHeight="1">
      <c r="A353" s="1"/>
      <c r="B353" s="122" t="s">
        <v>822</v>
      </c>
      <c r="C353" s="15"/>
      <c r="D353" s="42" t="s">
        <v>1278</v>
      </c>
      <c r="E353" s="45"/>
      <c r="F353" s="33"/>
      <c r="G353" s="78" t="s">
        <v>28</v>
      </c>
      <c r="H353" s="172"/>
      <c r="I353" s="172"/>
      <c r="J353" s="172">
        <f t="shared" si="19"/>
        <v>0</v>
      </c>
      <c r="K353" s="176"/>
      <c r="L353" s="164"/>
      <c r="M353" s="174"/>
      <c r="N353" s="408"/>
      <c r="O353" s="272"/>
      <c r="P353" s="272"/>
      <c r="Q353" s="174"/>
      <c r="R353" s="174"/>
      <c r="S353" s="174"/>
      <c r="T353" s="174"/>
      <c r="U353" s="174"/>
      <c r="V353" s="174"/>
    </row>
    <row r="354" spans="1:22" ht="15" customHeight="1">
      <c r="A354" s="1"/>
      <c r="B354" s="122" t="s">
        <v>823</v>
      </c>
      <c r="C354" s="15"/>
      <c r="D354" s="42" t="s">
        <v>1279</v>
      </c>
      <c r="E354" s="45"/>
      <c r="F354" s="33"/>
      <c r="G354" s="78" t="s">
        <v>28</v>
      </c>
      <c r="H354" s="172"/>
      <c r="I354" s="172"/>
      <c r="J354" s="172">
        <f t="shared" si="19"/>
        <v>0</v>
      </c>
      <c r="K354" s="176"/>
      <c r="L354" s="164"/>
      <c r="M354" s="174"/>
      <c r="N354" s="408"/>
      <c r="O354" s="272"/>
      <c r="P354" s="272"/>
      <c r="Q354" s="174"/>
      <c r="R354" s="174"/>
      <c r="S354" s="174"/>
      <c r="T354" s="174"/>
      <c r="U354" s="174"/>
      <c r="V354" s="174"/>
    </row>
    <row r="355" spans="1:22" ht="15" customHeight="1">
      <c r="A355" s="1"/>
      <c r="B355" s="122" t="s">
        <v>824</v>
      </c>
      <c r="C355" s="15"/>
      <c r="D355" s="42" t="s">
        <v>1280</v>
      </c>
      <c r="E355" s="45"/>
      <c r="F355" s="33"/>
      <c r="G355" s="78" t="s">
        <v>28</v>
      </c>
      <c r="H355" s="172"/>
      <c r="I355" s="172"/>
      <c r="J355" s="172">
        <f t="shared" si="19"/>
        <v>0</v>
      </c>
      <c r="K355" s="176"/>
      <c r="L355" s="164"/>
      <c r="M355" s="174"/>
      <c r="N355" s="408"/>
      <c r="O355" s="272"/>
      <c r="P355" s="272"/>
      <c r="Q355" s="174"/>
      <c r="R355" s="174"/>
      <c r="S355" s="174"/>
      <c r="T355" s="174"/>
      <c r="U355" s="174"/>
      <c r="V355" s="174"/>
    </row>
    <row r="356" spans="1:22" ht="15" customHeight="1">
      <c r="A356" s="1"/>
      <c r="B356" s="122" t="s">
        <v>825</v>
      </c>
      <c r="C356" s="15"/>
      <c r="D356" s="42" t="s">
        <v>1281</v>
      </c>
      <c r="E356" s="45"/>
      <c r="F356" s="33"/>
      <c r="G356" s="78" t="s">
        <v>28</v>
      </c>
      <c r="H356" s="172"/>
      <c r="I356" s="172"/>
      <c r="J356" s="172">
        <f t="shared" si="19"/>
        <v>0</v>
      </c>
      <c r="K356" s="176"/>
      <c r="L356" s="164"/>
      <c r="M356" s="174"/>
      <c r="N356" s="408"/>
      <c r="O356" s="272"/>
      <c r="P356" s="272"/>
      <c r="Q356" s="174"/>
      <c r="R356" s="174"/>
      <c r="S356" s="174"/>
      <c r="T356" s="174"/>
      <c r="U356" s="174"/>
      <c r="V356" s="174"/>
    </row>
    <row r="357" spans="1:22" ht="15" customHeight="1">
      <c r="A357" s="1"/>
      <c r="B357" s="122" t="s">
        <v>826</v>
      </c>
      <c r="C357" s="15"/>
      <c r="D357" s="42" t="s">
        <v>1282</v>
      </c>
      <c r="E357" s="45"/>
      <c r="F357" s="33"/>
      <c r="G357" s="78" t="s">
        <v>28</v>
      </c>
      <c r="H357" s="172"/>
      <c r="I357" s="172"/>
      <c r="J357" s="172">
        <f t="shared" si="19"/>
        <v>0</v>
      </c>
      <c r="K357" s="176"/>
      <c r="L357" s="164"/>
      <c r="M357" s="174"/>
      <c r="N357" s="408"/>
      <c r="O357" s="272"/>
      <c r="P357" s="272"/>
      <c r="Q357" s="174"/>
      <c r="R357" s="174"/>
      <c r="S357" s="174"/>
      <c r="T357" s="174"/>
      <c r="U357" s="174"/>
      <c r="V357" s="174"/>
    </row>
    <row r="358" spans="1:22" ht="15" customHeight="1">
      <c r="A358" s="1"/>
      <c r="B358" s="122" t="s">
        <v>827</v>
      </c>
      <c r="C358" s="15"/>
      <c r="D358" s="42" t="s">
        <v>1283</v>
      </c>
      <c r="E358" s="45"/>
      <c r="F358" s="33"/>
      <c r="G358" s="78" t="s">
        <v>28</v>
      </c>
      <c r="H358" s="172"/>
      <c r="I358" s="172"/>
      <c r="J358" s="172">
        <f t="shared" si="19"/>
        <v>0</v>
      </c>
      <c r="K358" s="176"/>
      <c r="L358" s="164"/>
      <c r="M358" s="174"/>
      <c r="N358" s="408"/>
      <c r="O358" s="272"/>
      <c r="P358" s="272"/>
      <c r="Q358" s="174"/>
      <c r="R358" s="174"/>
      <c r="S358" s="174"/>
      <c r="T358" s="174"/>
      <c r="U358" s="174"/>
      <c r="V358" s="174"/>
    </row>
    <row r="359" spans="1:22" ht="15" customHeight="1">
      <c r="A359" s="1"/>
      <c r="B359" s="122" t="s">
        <v>1399</v>
      </c>
      <c r="C359" s="15"/>
      <c r="D359" s="42" t="s">
        <v>1284</v>
      </c>
      <c r="E359" s="45"/>
      <c r="F359" s="33"/>
      <c r="G359" s="78" t="s">
        <v>28</v>
      </c>
      <c r="H359" s="172"/>
      <c r="I359" s="172"/>
      <c r="J359" s="172">
        <f t="shared" si="19"/>
        <v>0</v>
      </c>
      <c r="K359" s="176"/>
      <c r="L359" s="164"/>
      <c r="M359" s="174"/>
      <c r="N359" s="408"/>
      <c r="O359" s="272"/>
      <c r="P359" s="272"/>
      <c r="Q359" s="174"/>
      <c r="R359" s="174"/>
      <c r="S359" s="174"/>
      <c r="T359" s="174"/>
      <c r="U359" s="174"/>
      <c r="V359" s="174"/>
    </row>
    <row r="360" spans="1:22" ht="15" customHeight="1">
      <c r="A360" s="1"/>
      <c r="B360" s="122" t="s">
        <v>1400</v>
      </c>
      <c r="C360" s="15"/>
      <c r="D360" s="42" t="s">
        <v>1285</v>
      </c>
      <c r="E360" s="45"/>
      <c r="F360" s="33"/>
      <c r="G360" s="78" t="s">
        <v>28</v>
      </c>
      <c r="H360" s="172"/>
      <c r="I360" s="172"/>
      <c r="J360" s="172">
        <f t="shared" si="19"/>
        <v>0</v>
      </c>
      <c r="K360" s="176"/>
      <c r="L360" s="164"/>
      <c r="M360" s="174"/>
      <c r="N360" s="408"/>
      <c r="O360" s="272"/>
      <c r="P360" s="272"/>
      <c r="Q360" s="174"/>
      <c r="R360" s="174"/>
      <c r="S360" s="174"/>
      <c r="T360" s="174"/>
      <c r="U360" s="174"/>
      <c r="V360" s="174"/>
    </row>
    <row r="361" spans="1:22" ht="15" customHeight="1">
      <c r="A361" s="1"/>
      <c r="B361" s="122" t="s">
        <v>1401</v>
      </c>
      <c r="C361" s="15"/>
      <c r="D361" s="42" t="s">
        <v>1286</v>
      </c>
      <c r="E361" s="45"/>
      <c r="F361" s="33"/>
      <c r="G361" s="78" t="s">
        <v>28</v>
      </c>
      <c r="H361" s="172"/>
      <c r="I361" s="172"/>
      <c r="J361" s="172">
        <f t="shared" si="19"/>
        <v>0</v>
      </c>
      <c r="K361" s="176"/>
      <c r="L361" s="164"/>
      <c r="M361" s="174"/>
      <c r="N361" s="408"/>
      <c r="O361" s="272"/>
      <c r="P361" s="272"/>
      <c r="Q361" s="174"/>
      <c r="R361" s="174"/>
      <c r="S361" s="174"/>
      <c r="T361" s="174"/>
      <c r="U361" s="174"/>
      <c r="V361" s="174"/>
    </row>
    <row r="362" spans="1:22" ht="15" customHeight="1">
      <c r="A362" s="1"/>
      <c r="B362" s="122" t="s">
        <v>1402</v>
      </c>
      <c r="C362" s="15"/>
      <c r="D362" s="42" t="s">
        <v>1287</v>
      </c>
      <c r="E362" s="45"/>
      <c r="F362" s="33"/>
      <c r="G362" s="78" t="s">
        <v>28</v>
      </c>
      <c r="H362" s="172"/>
      <c r="I362" s="172"/>
      <c r="J362" s="172">
        <f t="shared" si="19"/>
        <v>0</v>
      </c>
      <c r="K362" s="176"/>
      <c r="L362" s="164"/>
      <c r="M362" s="174"/>
      <c r="N362" s="408"/>
      <c r="O362" s="272"/>
      <c r="P362" s="272"/>
      <c r="Q362" s="174"/>
      <c r="R362" s="174"/>
      <c r="S362" s="174"/>
      <c r="T362" s="174"/>
      <c r="U362" s="174"/>
      <c r="V362" s="174"/>
    </row>
    <row r="363" spans="1:22" ht="15" customHeight="1">
      <c r="A363" s="1"/>
      <c r="B363" s="122" t="s">
        <v>1403</v>
      </c>
      <c r="C363" s="15"/>
      <c r="D363" s="42" t="s">
        <v>1288</v>
      </c>
      <c r="E363" s="45"/>
      <c r="F363" s="33"/>
      <c r="G363" s="78" t="s">
        <v>28</v>
      </c>
      <c r="H363" s="172"/>
      <c r="I363" s="172"/>
      <c r="J363" s="172">
        <f t="shared" si="19"/>
        <v>0</v>
      </c>
      <c r="K363" s="176"/>
      <c r="L363" s="164"/>
      <c r="M363" s="174"/>
      <c r="N363" s="408"/>
      <c r="O363" s="272"/>
      <c r="P363" s="272"/>
      <c r="Q363" s="174"/>
      <c r="R363" s="174"/>
      <c r="S363" s="174"/>
      <c r="T363" s="174"/>
      <c r="U363" s="174"/>
      <c r="V363" s="174"/>
    </row>
    <row r="364" spans="1:22" ht="14.25" customHeight="1">
      <c r="A364" s="1"/>
      <c r="B364" s="122" t="s">
        <v>1404</v>
      </c>
      <c r="C364" s="15"/>
      <c r="D364" s="42" t="s">
        <v>1289</v>
      </c>
      <c r="E364" s="45"/>
      <c r="F364" s="33"/>
      <c r="G364" s="78" t="s">
        <v>28</v>
      </c>
      <c r="H364" s="172"/>
      <c r="I364" s="172"/>
      <c r="J364" s="172">
        <f t="shared" si="19"/>
        <v>0</v>
      </c>
      <c r="K364" s="176"/>
      <c r="L364" s="164"/>
      <c r="M364" s="174"/>
      <c r="N364" s="408"/>
      <c r="O364" s="272"/>
      <c r="P364" s="272"/>
      <c r="Q364" s="174"/>
      <c r="R364" s="174"/>
      <c r="S364" s="174"/>
      <c r="T364" s="174"/>
      <c r="U364" s="174"/>
      <c r="V364" s="174"/>
    </row>
    <row r="365" spans="1:22" ht="15" customHeight="1">
      <c r="A365" s="1"/>
      <c r="B365" s="122" t="s">
        <v>1405</v>
      </c>
      <c r="C365" s="15"/>
      <c r="D365" s="42" t="s">
        <v>1290</v>
      </c>
      <c r="E365" s="45"/>
      <c r="F365" s="33"/>
      <c r="G365" s="78" t="s">
        <v>28</v>
      </c>
      <c r="H365" s="172"/>
      <c r="I365" s="172"/>
      <c r="J365" s="172">
        <f t="shared" si="19"/>
        <v>0</v>
      </c>
      <c r="K365" s="176"/>
      <c r="L365" s="164"/>
      <c r="M365" s="174"/>
      <c r="N365" s="408"/>
      <c r="O365" s="272"/>
      <c r="P365" s="272"/>
      <c r="Q365" s="174"/>
      <c r="R365" s="174"/>
      <c r="S365" s="174"/>
      <c r="T365" s="174"/>
      <c r="U365" s="174"/>
      <c r="V365" s="174"/>
    </row>
    <row r="366" spans="1:22" ht="15" customHeight="1">
      <c r="A366" s="1"/>
      <c r="B366" s="122" t="s">
        <v>1406</v>
      </c>
      <c r="C366" s="15"/>
      <c r="D366" s="42" t="s">
        <v>1291</v>
      </c>
      <c r="E366" s="45"/>
      <c r="F366" s="33"/>
      <c r="G366" s="78" t="s">
        <v>28</v>
      </c>
      <c r="H366" s="172"/>
      <c r="I366" s="172"/>
      <c r="J366" s="172">
        <f t="shared" si="19"/>
        <v>0</v>
      </c>
      <c r="K366" s="176"/>
      <c r="L366" s="164"/>
      <c r="M366" s="174"/>
      <c r="N366" s="408"/>
      <c r="O366" s="272"/>
      <c r="P366" s="272"/>
      <c r="Q366" s="174"/>
      <c r="R366" s="174"/>
      <c r="S366" s="174"/>
      <c r="T366" s="174"/>
      <c r="U366" s="174"/>
      <c r="V366" s="174"/>
    </row>
    <row r="367" spans="1:22" ht="15" customHeight="1">
      <c r="A367" s="1"/>
      <c r="B367" s="122" t="s">
        <v>1407</v>
      </c>
      <c r="C367" s="15"/>
      <c r="D367" s="42" t="s">
        <v>1292</v>
      </c>
      <c r="E367" s="45"/>
      <c r="F367" s="33"/>
      <c r="G367" s="78" t="s">
        <v>28</v>
      </c>
      <c r="H367" s="172"/>
      <c r="I367" s="172"/>
      <c r="J367" s="172">
        <f>SUM(H367*I367)</f>
        <v>0</v>
      </c>
      <c r="K367" s="176"/>
      <c r="L367" s="164"/>
      <c r="M367" s="174"/>
      <c r="N367" s="408"/>
      <c r="O367" s="272"/>
      <c r="P367" s="272"/>
      <c r="Q367" s="174"/>
      <c r="R367" s="174"/>
      <c r="S367" s="174"/>
      <c r="T367" s="174"/>
      <c r="U367" s="174"/>
      <c r="V367" s="174"/>
    </row>
    <row r="368" spans="1:22" ht="15" customHeight="1">
      <c r="A368" s="1"/>
      <c r="B368" s="122" t="s">
        <v>1408</v>
      </c>
      <c r="C368" s="15"/>
      <c r="D368" s="42" t="s">
        <v>1293</v>
      </c>
      <c r="E368" s="45"/>
      <c r="F368" s="33"/>
      <c r="G368" s="78" t="s">
        <v>28</v>
      </c>
      <c r="H368" s="172"/>
      <c r="I368" s="172"/>
      <c r="J368" s="172">
        <f>SUM(H368*I368)</f>
        <v>0</v>
      </c>
      <c r="K368" s="176"/>
      <c r="L368" s="164"/>
      <c r="M368" s="174"/>
      <c r="N368" s="408"/>
      <c r="O368" s="272"/>
      <c r="P368" s="272"/>
      <c r="Q368" s="174"/>
      <c r="R368" s="174"/>
      <c r="S368" s="174"/>
      <c r="T368" s="174"/>
      <c r="U368" s="174"/>
      <c r="V368" s="174"/>
    </row>
    <row r="369" spans="1:22" ht="15" customHeight="1">
      <c r="A369" s="1"/>
      <c r="B369" s="122" t="s">
        <v>1409</v>
      </c>
      <c r="C369" s="15"/>
      <c r="D369" s="42" t="s">
        <v>1294</v>
      </c>
      <c r="E369" s="45"/>
      <c r="F369" s="33"/>
      <c r="G369" s="78" t="s">
        <v>28</v>
      </c>
      <c r="H369" s="172"/>
      <c r="I369" s="172"/>
      <c r="J369" s="172">
        <f>SUM(H369*I369)</f>
        <v>0</v>
      </c>
      <c r="K369" s="176"/>
      <c r="L369" s="164"/>
      <c r="M369" s="174"/>
      <c r="N369" s="408"/>
      <c r="O369" s="272"/>
      <c r="P369" s="272"/>
      <c r="Q369" s="174"/>
      <c r="R369" s="174"/>
      <c r="S369" s="174"/>
      <c r="T369" s="174"/>
      <c r="U369" s="174"/>
      <c r="V369" s="174"/>
    </row>
    <row r="370" spans="1:22" ht="15" customHeight="1">
      <c r="A370" s="1"/>
      <c r="B370" s="122" t="s">
        <v>1410</v>
      </c>
      <c r="C370" s="15"/>
      <c r="D370" s="42" t="s">
        <v>1295</v>
      </c>
      <c r="E370" s="45"/>
      <c r="F370" s="33"/>
      <c r="G370" s="78" t="s">
        <v>28</v>
      </c>
      <c r="H370" s="172"/>
      <c r="I370" s="172"/>
      <c r="J370" s="172">
        <f>SUM(H370*I370)</f>
        <v>0</v>
      </c>
      <c r="K370" s="176"/>
      <c r="L370" s="164"/>
      <c r="M370" s="174"/>
      <c r="N370" s="408"/>
      <c r="O370" s="272"/>
      <c r="P370" s="272"/>
      <c r="Q370" s="174"/>
      <c r="R370" s="174"/>
      <c r="S370" s="174"/>
      <c r="T370" s="174"/>
      <c r="U370" s="174"/>
      <c r="V370" s="174"/>
    </row>
    <row r="371" spans="1:22" ht="15" customHeight="1">
      <c r="A371" s="1"/>
      <c r="B371" s="122" t="s">
        <v>1411</v>
      </c>
      <c r="C371" s="15"/>
      <c r="D371" s="42" t="s">
        <v>1296</v>
      </c>
      <c r="E371" s="45"/>
      <c r="F371" s="33"/>
      <c r="G371" s="78" t="s">
        <v>28</v>
      </c>
      <c r="H371" s="172"/>
      <c r="I371" s="172"/>
      <c r="J371" s="172">
        <f t="shared" si="19"/>
        <v>0</v>
      </c>
      <c r="K371" s="176"/>
      <c r="L371" s="164"/>
      <c r="M371" s="174"/>
      <c r="N371" s="408"/>
      <c r="O371" s="272"/>
      <c r="P371" s="272"/>
      <c r="Q371" s="174"/>
      <c r="R371" s="174"/>
      <c r="S371" s="174"/>
      <c r="T371" s="174"/>
      <c r="U371" s="174"/>
      <c r="V371" s="174"/>
    </row>
    <row r="372" spans="1:22" ht="15" customHeight="1">
      <c r="A372" s="1"/>
      <c r="B372" s="122"/>
      <c r="C372" s="15"/>
      <c r="D372" s="42"/>
      <c r="E372" s="42"/>
      <c r="F372" s="31"/>
      <c r="G372" s="41"/>
      <c r="H372" s="175"/>
      <c r="I372" s="175"/>
      <c r="J372" s="175"/>
      <c r="K372" s="176"/>
      <c r="L372" s="164"/>
      <c r="M372" s="174"/>
      <c r="N372" s="408"/>
      <c r="O372" s="272"/>
      <c r="P372" s="272"/>
      <c r="Q372" s="174"/>
      <c r="R372" s="174"/>
      <c r="S372" s="174"/>
      <c r="T372" s="174"/>
      <c r="U372" s="174"/>
      <c r="V372" s="174"/>
    </row>
    <row r="373" spans="1:22" ht="15" customHeight="1">
      <c r="A373" s="1"/>
      <c r="B373" s="115" t="s">
        <v>842</v>
      </c>
      <c r="C373" s="242" t="s">
        <v>1271</v>
      </c>
      <c r="D373" s="118"/>
      <c r="E373" s="140"/>
      <c r="F373" s="142"/>
      <c r="G373" s="142"/>
      <c r="H373" s="179"/>
      <c r="I373" s="179"/>
      <c r="J373" s="179"/>
      <c r="K373" s="437">
        <f>SUM(J374:J379)</f>
        <v>0</v>
      </c>
      <c r="L373" s="164"/>
      <c r="M373" s="171">
        <f>SUM(M374)</f>
        <v>0</v>
      </c>
      <c r="N373" s="411"/>
      <c r="O373" s="274"/>
      <c r="P373" s="274"/>
      <c r="Q373" s="282"/>
      <c r="R373" s="269"/>
      <c r="S373" s="269"/>
      <c r="T373" s="269"/>
      <c r="U373" s="269"/>
      <c r="V373" s="283"/>
    </row>
    <row r="374" spans="1:22" ht="15" customHeight="1">
      <c r="A374" s="1"/>
      <c r="B374" s="122" t="s">
        <v>843</v>
      </c>
      <c r="C374" s="12"/>
      <c r="D374" s="90" t="s">
        <v>719</v>
      </c>
      <c r="E374" s="47"/>
      <c r="F374" s="36"/>
      <c r="G374" s="36"/>
      <c r="H374" s="177"/>
      <c r="I374" s="177"/>
      <c r="J374" s="178"/>
      <c r="K374" s="173"/>
      <c r="L374" s="164"/>
      <c r="M374" s="174"/>
      <c r="N374" s="408"/>
      <c r="O374" s="272"/>
      <c r="P374" s="272"/>
      <c r="Q374" s="174"/>
      <c r="R374" s="174"/>
      <c r="S374" s="174"/>
      <c r="T374" s="174"/>
      <c r="U374" s="174"/>
      <c r="V374" s="174"/>
    </row>
    <row r="375" spans="1:22" ht="15" customHeight="1">
      <c r="A375" s="1"/>
      <c r="B375" s="122" t="s">
        <v>845</v>
      </c>
      <c r="C375" s="15"/>
      <c r="D375" s="42" t="s">
        <v>1272</v>
      </c>
      <c r="E375" s="32"/>
      <c r="F375" s="31"/>
      <c r="G375" s="41" t="s">
        <v>1155</v>
      </c>
      <c r="H375" s="172"/>
      <c r="I375" s="172"/>
      <c r="J375" s="175">
        <f>SUM(H375*I375)</f>
        <v>0</v>
      </c>
      <c r="K375" s="176"/>
      <c r="L375" s="164"/>
      <c r="M375" s="174"/>
      <c r="N375" s="408"/>
      <c r="O375" s="272"/>
      <c r="P375" s="272"/>
      <c r="Q375" s="174"/>
      <c r="R375" s="174"/>
      <c r="S375" s="174"/>
      <c r="T375" s="174"/>
      <c r="U375" s="174"/>
      <c r="V375" s="174"/>
    </row>
    <row r="376" spans="1:22" ht="15" customHeight="1">
      <c r="A376" s="1"/>
      <c r="B376" s="122" t="s">
        <v>846</v>
      </c>
      <c r="C376" s="15"/>
      <c r="D376" s="42" t="s">
        <v>1273</v>
      </c>
      <c r="E376" s="32"/>
      <c r="F376" s="31"/>
      <c r="G376" s="41" t="s">
        <v>1155</v>
      </c>
      <c r="H376" s="172"/>
      <c r="I376" s="172"/>
      <c r="J376" s="175">
        <f>SUM(H376*I376)</f>
        <v>0</v>
      </c>
      <c r="K376" s="176"/>
      <c r="L376" s="164"/>
      <c r="M376" s="174"/>
      <c r="N376" s="408"/>
      <c r="O376" s="272"/>
      <c r="P376" s="272"/>
      <c r="Q376" s="174"/>
      <c r="R376" s="174"/>
      <c r="S376" s="174"/>
      <c r="T376" s="174"/>
      <c r="U376" s="174"/>
      <c r="V376" s="174"/>
    </row>
    <row r="377" spans="1:22" ht="15" customHeight="1">
      <c r="A377" s="1"/>
      <c r="B377" s="122" t="s">
        <v>847</v>
      </c>
      <c r="C377" s="15"/>
      <c r="D377" s="42" t="s">
        <v>1274</v>
      </c>
      <c r="E377" s="32"/>
      <c r="F377" s="31"/>
      <c r="G377" s="41" t="s">
        <v>1155</v>
      </c>
      <c r="H377" s="172"/>
      <c r="I377" s="172"/>
      <c r="J377" s="175">
        <f>SUM(H377*I377)</f>
        <v>0</v>
      </c>
      <c r="K377" s="176"/>
      <c r="L377" s="164"/>
      <c r="M377" s="174"/>
      <c r="N377" s="408"/>
      <c r="O377" s="272"/>
      <c r="P377" s="272"/>
      <c r="Q377" s="174"/>
      <c r="R377" s="174"/>
      <c r="S377" s="174"/>
      <c r="T377" s="174"/>
      <c r="U377" s="174"/>
      <c r="V377" s="174"/>
    </row>
    <row r="378" spans="1:22" ht="15" customHeight="1">
      <c r="A378" s="1"/>
      <c r="B378" s="122" t="s">
        <v>848</v>
      </c>
      <c r="C378" s="15"/>
      <c r="D378" s="42" t="s">
        <v>1297</v>
      </c>
      <c r="E378" s="32"/>
      <c r="F378" s="31"/>
      <c r="G378" s="41" t="s">
        <v>285</v>
      </c>
      <c r="H378" s="172"/>
      <c r="I378" s="172"/>
      <c r="J378" s="175">
        <f>SUM(H378*I378)</f>
        <v>0</v>
      </c>
      <c r="K378" s="176"/>
      <c r="L378" s="164"/>
      <c r="M378" s="174"/>
      <c r="N378" s="408"/>
      <c r="O378" s="272"/>
      <c r="P378" s="272"/>
      <c r="Q378" s="174"/>
      <c r="R378" s="174"/>
      <c r="S378" s="174"/>
      <c r="T378" s="174"/>
      <c r="U378" s="174"/>
      <c r="V378" s="174"/>
    </row>
    <row r="379" spans="1:22" ht="15" customHeight="1">
      <c r="A379" s="1"/>
      <c r="B379" s="130"/>
      <c r="C379" s="15"/>
      <c r="D379" s="32"/>
      <c r="E379" s="32"/>
      <c r="F379" s="31"/>
      <c r="G379" s="31"/>
      <c r="H379" s="175"/>
      <c r="I379" s="175"/>
      <c r="J379" s="175"/>
      <c r="K379" s="172"/>
      <c r="L379" s="164"/>
      <c r="M379" s="174"/>
      <c r="N379" s="408"/>
      <c r="O379" s="272"/>
      <c r="P379" s="272"/>
      <c r="Q379" s="174"/>
      <c r="R379" s="174"/>
      <c r="S379" s="174"/>
      <c r="T379" s="174"/>
      <c r="U379" s="174"/>
      <c r="V379" s="174"/>
    </row>
    <row r="380" spans="1:22" ht="15" customHeight="1">
      <c r="A380" s="1"/>
      <c r="B380" s="146" t="s">
        <v>856</v>
      </c>
      <c r="C380" s="121" t="s">
        <v>734</v>
      </c>
      <c r="D380" s="118"/>
      <c r="E380" s="141" t="str">
        <f>+$E$15</f>
        <v>DIMENSIÓN ESPESOR MARCAS Y MODELOS</v>
      </c>
      <c r="F380" s="142"/>
      <c r="G380" s="142"/>
      <c r="H380" s="179"/>
      <c r="I380" s="179"/>
      <c r="J380" s="179"/>
      <c r="K380" s="170">
        <f>SUM(J381:J397)</f>
        <v>0</v>
      </c>
      <c r="L380" s="164"/>
      <c r="M380" s="171">
        <f>SUM(M381:M397)</f>
        <v>0</v>
      </c>
      <c r="N380" s="411"/>
      <c r="O380" s="274"/>
      <c r="P380" s="274"/>
      <c r="Q380" s="282"/>
      <c r="R380" s="269"/>
      <c r="S380" s="269"/>
      <c r="T380" s="269"/>
      <c r="U380" s="269"/>
      <c r="V380" s="283"/>
    </row>
    <row r="381" spans="1:22" ht="15" customHeight="1">
      <c r="A381" s="1"/>
      <c r="B381" s="122" t="s">
        <v>1030</v>
      </c>
      <c r="C381" s="12"/>
      <c r="D381" s="90" t="s">
        <v>719</v>
      </c>
      <c r="E381" s="47"/>
      <c r="F381" s="36"/>
      <c r="G381" s="36"/>
      <c r="H381" s="177"/>
      <c r="I381" s="177"/>
      <c r="J381" s="178"/>
      <c r="K381" s="349"/>
      <c r="L381" s="164"/>
      <c r="M381" s="174"/>
      <c r="N381" s="408"/>
      <c r="O381" s="272"/>
      <c r="P381" s="272"/>
      <c r="Q381" s="174"/>
      <c r="R381" s="174"/>
      <c r="S381" s="174"/>
      <c r="T381" s="174"/>
      <c r="U381" s="174"/>
      <c r="V381" s="174"/>
    </row>
    <row r="382" spans="1:22" ht="15" customHeight="1">
      <c r="A382" s="1"/>
      <c r="B382" s="122" t="s">
        <v>1367</v>
      </c>
      <c r="C382" s="15"/>
      <c r="D382" s="42" t="s">
        <v>1298</v>
      </c>
      <c r="E382" s="34"/>
      <c r="F382" s="33"/>
      <c r="G382" s="78" t="s">
        <v>28</v>
      </c>
      <c r="H382" s="172"/>
      <c r="I382" s="172"/>
      <c r="J382" s="172">
        <f>SUM(H382*I382)</f>
        <v>0</v>
      </c>
      <c r="K382" s="176"/>
      <c r="L382" s="164"/>
      <c r="M382" s="174"/>
      <c r="N382" s="408"/>
      <c r="O382" s="272"/>
      <c r="P382" s="272"/>
      <c r="Q382" s="174"/>
      <c r="R382" s="174"/>
      <c r="S382" s="174"/>
      <c r="T382" s="174"/>
      <c r="U382" s="174"/>
      <c r="V382" s="174"/>
    </row>
    <row r="383" spans="1:22" ht="15" customHeight="1">
      <c r="A383" s="1"/>
      <c r="B383" s="122" t="s">
        <v>1368</v>
      </c>
      <c r="C383" s="15"/>
      <c r="D383" s="42" t="s">
        <v>1299</v>
      </c>
      <c r="E383" s="34"/>
      <c r="F383" s="33"/>
      <c r="G383" s="78" t="s">
        <v>28</v>
      </c>
      <c r="H383" s="172"/>
      <c r="I383" s="172"/>
      <c r="J383" s="172">
        <f aca="true" t="shared" si="20" ref="J383:J395">SUM(H383*I383)</f>
        <v>0</v>
      </c>
      <c r="K383" s="176"/>
      <c r="L383" s="164"/>
      <c r="M383" s="174"/>
      <c r="N383" s="408"/>
      <c r="O383" s="272"/>
      <c r="P383" s="272"/>
      <c r="Q383" s="174"/>
      <c r="R383" s="174"/>
      <c r="S383" s="174"/>
      <c r="T383" s="174"/>
      <c r="U383" s="174"/>
      <c r="V383" s="174"/>
    </row>
    <row r="384" spans="1:22" ht="15" customHeight="1">
      <c r="A384" s="1"/>
      <c r="B384" s="122" t="s">
        <v>1369</v>
      </c>
      <c r="C384" s="15"/>
      <c r="D384" s="42" t="s">
        <v>1300</v>
      </c>
      <c r="E384" s="34"/>
      <c r="F384" s="33"/>
      <c r="G384" s="78" t="s">
        <v>28</v>
      </c>
      <c r="H384" s="172"/>
      <c r="I384" s="172"/>
      <c r="J384" s="172">
        <f t="shared" si="20"/>
        <v>0</v>
      </c>
      <c r="K384" s="176"/>
      <c r="L384" s="164"/>
      <c r="M384" s="174"/>
      <c r="N384" s="408"/>
      <c r="O384" s="272"/>
      <c r="P384" s="272"/>
      <c r="Q384" s="174"/>
      <c r="R384" s="174"/>
      <c r="S384" s="174"/>
      <c r="T384" s="174"/>
      <c r="U384" s="174"/>
      <c r="V384" s="174"/>
    </row>
    <row r="385" spans="1:22" ht="15" customHeight="1">
      <c r="A385" s="1"/>
      <c r="B385" s="122" t="s">
        <v>1370</v>
      </c>
      <c r="C385" s="15"/>
      <c r="D385" s="42" t="s">
        <v>1301</v>
      </c>
      <c r="E385" s="34"/>
      <c r="F385" s="33"/>
      <c r="G385" s="78" t="s">
        <v>28</v>
      </c>
      <c r="H385" s="172"/>
      <c r="I385" s="172"/>
      <c r="J385" s="172">
        <f t="shared" si="20"/>
        <v>0</v>
      </c>
      <c r="K385" s="176"/>
      <c r="L385" s="164"/>
      <c r="M385" s="174"/>
      <c r="N385" s="408"/>
      <c r="O385" s="272"/>
      <c r="P385" s="272"/>
      <c r="Q385" s="174"/>
      <c r="R385" s="174"/>
      <c r="S385" s="174"/>
      <c r="T385" s="174"/>
      <c r="U385" s="174"/>
      <c r="V385" s="174"/>
    </row>
    <row r="386" spans="1:22" ht="15" customHeight="1">
      <c r="A386" s="1"/>
      <c r="B386" s="122" t="s">
        <v>1371</v>
      </c>
      <c r="C386" s="15"/>
      <c r="D386" s="42" t="s">
        <v>1302</v>
      </c>
      <c r="E386" s="34"/>
      <c r="F386" s="33"/>
      <c r="G386" s="78" t="s">
        <v>28</v>
      </c>
      <c r="H386" s="172"/>
      <c r="I386" s="172"/>
      <c r="J386" s="172">
        <f t="shared" si="20"/>
        <v>0</v>
      </c>
      <c r="K386" s="176"/>
      <c r="L386" s="164"/>
      <c r="M386" s="174"/>
      <c r="N386" s="408"/>
      <c r="O386" s="272"/>
      <c r="P386" s="272"/>
      <c r="Q386" s="174"/>
      <c r="R386" s="174"/>
      <c r="S386" s="174"/>
      <c r="T386" s="174"/>
      <c r="U386" s="174"/>
      <c r="V386" s="174"/>
    </row>
    <row r="387" spans="1:22" ht="15" customHeight="1">
      <c r="A387" s="1"/>
      <c r="B387" s="122" t="s">
        <v>1372</v>
      </c>
      <c r="C387" s="15"/>
      <c r="D387" s="42" t="s">
        <v>1303</v>
      </c>
      <c r="E387" s="34"/>
      <c r="F387" s="33"/>
      <c r="G387" s="78" t="s">
        <v>28</v>
      </c>
      <c r="H387" s="172"/>
      <c r="I387" s="172"/>
      <c r="J387" s="172">
        <f t="shared" si="20"/>
        <v>0</v>
      </c>
      <c r="K387" s="176"/>
      <c r="L387" s="164"/>
      <c r="M387" s="174"/>
      <c r="N387" s="408"/>
      <c r="O387" s="272"/>
      <c r="P387" s="272"/>
      <c r="Q387" s="174"/>
      <c r="R387" s="174"/>
      <c r="S387" s="174"/>
      <c r="T387" s="174"/>
      <c r="U387" s="174"/>
      <c r="V387" s="174"/>
    </row>
    <row r="388" spans="1:22" ht="15" customHeight="1">
      <c r="A388" s="1"/>
      <c r="B388" s="122" t="s">
        <v>1373</v>
      </c>
      <c r="C388" s="15"/>
      <c r="D388" s="42" t="s">
        <v>1304</v>
      </c>
      <c r="E388" s="34"/>
      <c r="F388" s="33"/>
      <c r="G388" s="78" t="s">
        <v>28</v>
      </c>
      <c r="H388" s="172"/>
      <c r="I388" s="172"/>
      <c r="J388" s="172">
        <f t="shared" si="20"/>
        <v>0</v>
      </c>
      <c r="K388" s="176"/>
      <c r="L388" s="164"/>
      <c r="M388" s="174"/>
      <c r="N388" s="408"/>
      <c r="O388" s="272"/>
      <c r="P388" s="272"/>
      <c r="Q388" s="174"/>
      <c r="R388" s="174"/>
      <c r="S388" s="174"/>
      <c r="T388" s="174"/>
      <c r="U388" s="174"/>
      <c r="V388" s="174"/>
    </row>
    <row r="389" spans="1:22" ht="15" customHeight="1">
      <c r="A389" s="1"/>
      <c r="B389" s="122" t="s">
        <v>1374</v>
      </c>
      <c r="C389" s="15"/>
      <c r="D389" s="42" t="s">
        <v>1305</v>
      </c>
      <c r="E389" s="34"/>
      <c r="F389" s="33"/>
      <c r="G389" s="78" t="s">
        <v>28</v>
      </c>
      <c r="H389" s="172"/>
      <c r="I389" s="172"/>
      <c r="J389" s="172">
        <f t="shared" si="20"/>
        <v>0</v>
      </c>
      <c r="K389" s="176"/>
      <c r="L389" s="164"/>
      <c r="M389" s="174"/>
      <c r="N389" s="408"/>
      <c r="O389" s="272"/>
      <c r="P389" s="272"/>
      <c r="Q389" s="174"/>
      <c r="R389" s="174"/>
      <c r="S389" s="174"/>
      <c r="T389" s="174"/>
      <c r="U389" s="174"/>
      <c r="V389" s="174"/>
    </row>
    <row r="390" spans="1:22" ht="15" customHeight="1">
      <c r="A390" s="1"/>
      <c r="B390" s="122" t="s">
        <v>1375</v>
      </c>
      <c r="C390" s="15"/>
      <c r="D390" s="42" t="s">
        <v>1306</v>
      </c>
      <c r="E390" s="34"/>
      <c r="F390" s="33"/>
      <c r="G390" s="78" t="s">
        <v>28</v>
      </c>
      <c r="H390" s="172"/>
      <c r="I390" s="172"/>
      <c r="J390" s="172">
        <f t="shared" si="20"/>
        <v>0</v>
      </c>
      <c r="K390" s="176"/>
      <c r="L390" s="164"/>
      <c r="M390" s="174"/>
      <c r="N390" s="408"/>
      <c r="O390" s="272"/>
      <c r="P390" s="272"/>
      <c r="Q390" s="174"/>
      <c r="R390" s="174"/>
      <c r="S390" s="174"/>
      <c r="T390" s="174"/>
      <c r="U390" s="174"/>
      <c r="V390" s="174"/>
    </row>
    <row r="391" spans="1:22" ht="15" customHeight="1">
      <c r="A391" s="1"/>
      <c r="B391" s="122" t="s">
        <v>1412</v>
      </c>
      <c r="C391" s="15"/>
      <c r="D391" s="42" t="s">
        <v>1307</v>
      </c>
      <c r="E391" s="34"/>
      <c r="F391" s="33"/>
      <c r="G391" s="78" t="s">
        <v>28</v>
      </c>
      <c r="H391" s="172"/>
      <c r="I391" s="172"/>
      <c r="J391" s="172">
        <f t="shared" si="20"/>
        <v>0</v>
      </c>
      <c r="K391" s="176"/>
      <c r="L391" s="164"/>
      <c r="M391" s="174"/>
      <c r="N391" s="408"/>
      <c r="O391" s="272"/>
      <c r="P391" s="272"/>
      <c r="Q391" s="174"/>
      <c r="R391" s="174"/>
      <c r="S391" s="174"/>
      <c r="T391" s="174"/>
      <c r="U391" s="174"/>
      <c r="V391" s="174"/>
    </row>
    <row r="392" spans="1:22" ht="15" customHeight="1">
      <c r="A392" s="1"/>
      <c r="B392" s="122" t="s">
        <v>1413</v>
      </c>
      <c r="C392" s="15"/>
      <c r="D392" s="42" t="s">
        <v>1308</v>
      </c>
      <c r="E392" s="34"/>
      <c r="F392" s="33"/>
      <c r="G392" s="78" t="s">
        <v>28</v>
      </c>
      <c r="H392" s="172"/>
      <c r="I392" s="172"/>
      <c r="J392" s="172">
        <f t="shared" si="20"/>
        <v>0</v>
      </c>
      <c r="K392" s="176"/>
      <c r="L392" s="164"/>
      <c r="M392" s="174"/>
      <c r="N392" s="408"/>
      <c r="O392" s="272"/>
      <c r="P392" s="272"/>
      <c r="Q392" s="174"/>
      <c r="R392" s="174"/>
      <c r="S392" s="174"/>
      <c r="T392" s="174"/>
      <c r="U392" s="174"/>
      <c r="V392" s="174"/>
    </row>
    <row r="393" spans="1:22" ht="15" customHeight="1">
      <c r="A393" s="1"/>
      <c r="B393" s="122" t="s">
        <v>1414</v>
      </c>
      <c r="C393" s="15"/>
      <c r="D393" s="42" t="s">
        <v>1309</v>
      </c>
      <c r="E393" s="34"/>
      <c r="F393" s="33"/>
      <c r="G393" s="78" t="s">
        <v>28</v>
      </c>
      <c r="H393" s="172"/>
      <c r="I393" s="172"/>
      <c r="J393" s="172">
        <f t="shared" si="20"/>
        <v>0</v>
      </c>
      <c r="K393" s="176"/>
      <c r="L393" s="164"/>
      <c r="M393" s="174"/>
      <c r="N393" s="408"/>
      <c r="O393" s="272"/>
      <c r="P393" s="272"/>
      <c r="Q393" s="174"/>
      <c r="R393" s="174"/>
      <c r="S393" s="174"/>
      <c r="T393" s="174"/>
      <c r="U393" s="174"/>
      <c r="V393" s="174"/>
    </row>
    <row r="394" spans="1:22" ht="15" customHeight="1">
      <c r="A394" s="1"/>
      <c r="B394" s="122" t="s">
        <v>1415</v>
      </c>
      <c r="C394" s="15"/>
      <c r="D394" s="42" t="s">
        <v>1310</v>
      </c>
      <c r="E394" s="34"/>
      <c r="F394" s="33"/>
      <c r="G394" s="78" t="s">
        <v>28</v>
      </c>
      <c r="H394" s="172"/>
      <c r="I394" s="172"/>
      <c r="J394" s="172">
        <f t="shared" si="20"/>
        <v>0</v>
      </c>
      <c r="K394" s="176"/>
      <c r="L394" s="164"/>
      <c r="M394" s="174"/>
      <c r="N394" s="408"/>
      <c r="O394" s="272"/>
      <c r="P394" s="272"/>
      <c r="Q394" s="174"/>
      <c r="R394" s="174"/>
      <c r="S394" s="174"/>
      <c r="T394" s="174"/>
      <c r="U394" s="174"/>
      <c r="V394" s="174"/>
    </row>
    <row r="395" spans="1:22" ht="15" customHeight="1">
      <c r="A395" s="1"/>
      <c r="B395" s="122" t="s">
        <v>1416</v>
      </c>
      <c r="C395" s="15"/>
      <c r="D395" s="42" t="s">
        <v>1311</v>
      </c>
      <c r="E395" s="34"/>
      <c r="F395" s="33"/>
      <c r="G395" s="78" t="s">
        <v>28</v>
      </c>
      <c r="H395" s="172"/>
      <c r="I395" s="172"/>
      <c r="J395" s="172">
        <f t="shared" si="20"/>
        <v>0</v>
      </c>
      <c r="K395" s="176"/>
      <c r="L395" s="164"/>
      <c r="M395" s="174"/>
      <c r="N395" s="408"/>
      <c r="O395" s="272"/>
      <c r="P395" s="272"/>
      <c r="Q395" s="174"/>
      <c r="R395" s="174"/>
      <c r="S395" s="174"/>
      <c r="T395" s="174"/>
      <c r="U395" s="174"/>
      <c r="V395" s="174"/>
    </row>
    <row r="396" spans="1:22" s="323" customFormat="1" ht="15" customHeight="1">
      <c r="A396" s="317"/>
      <c r="B396" s="122" t="s">
        <v>1417</v>
      </c>
      <c r="C396" s="496"/>
      <c r="D396" s="497" t="s">
        <v>1321</v>
      </c>
      <c r="E396" s="498"/>
      <c r="F396" s="428"/>
      <c r="G396" s="499" t="s">
        <v>28</v>
      </c>
      <c r="H396" s="429"/>
      <c r="I396" s="429"/>
      <c r="J396" s="429">
        <f>SUM(H396*I396)</f>
        <v>0</v>
      </c>
      <c r="K396" s="430"/>
      <c r="L396" s="322"/>
      <c r="M396" s="431"/>
      <c r="N396" s="272"/>
      <c r="O396" s="272"/>
      <c r="P396" s="272"/>
      <c r="Q396" s="431"/>
      <c r="R396" s="431"/>
      <c r="S396" s="431"/>
      <c r="T396" s="431"/>
      <c r="U396" s="431"/>
      <c r="V396" s="431"/>
    </row>
    <row r="397" spans="1:22" ht="15" customHeight="1">
      <c r="A397" s="1"/>
      <c r="B397" s="122"/>
      <c r="C397" s="15"/>
      <c r="D397" s="42"/>
      <c r="E397" s="32"/>
      <c r="F397" s="31"/>
      <c r="G397" s="41"/>
      <c r="H397" s="175"/>
      <c r="I397" s="175"/>
      <c r="J397" s="172"/>
      <c r="K397" s="176"/>
      <c r="L397" s="164"/>
      <c r="M397" s="174"/>
      <c r="N397" s="408"/>
      <c r="O397" s="272"/>
      <c r="P397" s="272"/>
      <c r="Q397" s="174"/>
      <c r="R397" s="174"/>
      <c r="S397" s="174"/>
      <c r="T397" s="174"/>
      <c r="U397" s="174"/>
      <c r="V397" s="174"/>
    </row>
    <row r="398" spans="1:22" ht="15" customHeight="1">
      <c r="A398" s="1"/>
      <c r="B398" s="115" t="s">
        <v>857</v>
      </c>
      <c r="C398" s="117" t="s">
        <v>191</v>
      </c>
      <c r="D398" s="118"/>
      <c r="E398" s="118"/>
      <c r="F398" s="119"/>
      <c r="G398" s="119"/>
      <c r="H398" s="169"/>
      <c r="I398" s="169"/>
      <c r="J398" s="169"/>
      <c r="K398" s="170">
        <f>SUM(J399:J413)</f>
        <v>0</v>
      </c>
      <c r="L398" s="164"/>
      <c r="M398" s="171">
        <f>SUM(M399:M413)</f>
        <v>0</v>
      </c>
      <c r="N398" s="411"/>
      <c r="O398" s="274"/>
      <c r="P398" s="274"/>
      <c r="Q398" s="282"/>
      <c r="R398" s="269"/>
      <c r="S398" s="269"/>
      <c r="T398" s="269"/>
      <c r="U398" s="269"/>
      <c r="V398" s="283"/>
    </row>
    <row r="399" spans="1:22" ht="15" customHeight="1">
      <c r="A399" s="1"/>
      <c r="B399" s="122" t="s">
        <v>858</v>
      </c>
      <c r="C399" s="50" t="s">
        <v>515</v>
      </c>
      <c r="D399" s="75"/>
      <c r="E399" s="76"/>
      <c r="F399" s="69"/>
      <c r="G399" s="76"/>
      <c r="H399" s="182"/>
      <c r="I399" s="182"/>
      <c r="J399" s="183"/>
      <c r="K399" s="173"/>
      <c r="L399" s="164"/>
      <c r="M399" s="174"/>
      <c r="N399" s="408"/>
      <c r="O399" s="272"/>
      <c r="P399" s="272"/>
      <c r="Q399" s="174"/>
      <c r="R399" s="174"/>
      <c r="S399" s="174"/>
      <c r="T399" s="174"/>
      <c r="U399" s="174"/>
      <c r="V399" s="174"/>
    </row>
    <row r="400" spans="1:22" ht="15" customHeight="1">
      <c r="A400" s="1"/>
      <c r="B400" s="122" t="s">
        <v>1418</v>
      </c>
      <c r="C400" s="27"/>
      <c r="D400" s="74" t="s">
        <v>516</v>
      </c>
      <c r="E400" s="439"/>
      <c r="F400" s="31"/>
      <c r="G400" s="31" t="s">
        <v>58</v>
      </c>
      <c r="H400" s="175"/>
      <c r="I400" s="175"/>
      <c r="J400" s="175">
        <f>SUM(H400*I400)</f>
        <v>0</v>
      </c>
      <c r="K400" s="176"/>
      <c r="L400" s="164"/>
      <c r="M400" s="174"/>
      <c r="N400" s="408"/>
      <c r="O400" s="272"/>
      <c r="P400" s="272"/>
      <c r="Q400" s="174"/>
      <c r="R400" s="174"/>
      <c r="S400" s="174"/>
      <c r="T400" s="174"/>
      <c r="U400" s="174"/>
      <c r="V400" s="174"/>
    </row>
    <row r="401" spans="1:22" ht="15" customHeight="1">
      <c r="A401" s="1"/>
      <c r="B401" s="122" t="s">
        <v>1419</v>
      </c>
      <c r="C401" s="27"/>
      <c r="D401" s="74" t="s">
        <v>1312</v>
      </c>
      <c r="E401" s="439"/>
      <c r="F401" s="31"/>
      <c r="G401" s="31" t="s">
        <v>58</v>
      </c>
      <c r="H401" s="175"/>
      <c r="I401" s="175"/>
      <c r="J401" s="175">
        <f>SUM(H401*I401)</f>
        <v>0</v>
      </c>
      <c r="K401" s="181"/>
      <c r="L401" s="164"/>
      <c r="M401" s="174"/>
      <c r="N401" s="408"/>
      <c r="O401" s="272"/>
      <c r="P401" s="272"/>
      <c r="Q401" s="174"/>
      <c r="R401" s="174"/>
      <c r="S401" s="174"/>
      <c r="T401" s="174"/>
      <c r="U401" s="174"/>
      <c r="V401" s="174"/>
    </row>
    <row r="402" spans="1:22" ht="15" customHeight="1">
      <c r="A402" s="1"/>
      <c r="B402" s="122" t="s">
        <v>859</v>
      </c>
      <c r="C402" s="39" t="s">
        <v>1070</v>
      </c>
      <c r="D402" s="135"/>
      <c r="E402" s="135"/>
      <c r="F402" s="36"/>
      <c r="G402" s="143"/>
      <c r="H402" s="177"/>
      <c r="I402" s="177"/>
      <c r="J402" s="178"/>
      <c r="K402" s="181"/>
      <c r="L402" s="164"/>
      <c r="M402" s="174"/>
      <c r="N402" s="408"/>
      <c r="O402" s="272"/>
      <c r="P402" s="272"/>
      <c r="Q402" s="174"/>
      <c r="R402" s="174"/>
      <c r="S402" s="174"/>
      <c r="T402" s="174"/>
      <c r="U402" s="174"/>
      <c r="V402" s="174"/>
    </row>
    <row r="403" spans="1:22" ht="15" customHeight="1">
      <c r="A403" s="1"/>
      <c r="B403" s="122" t="s">
        <v>1420</v>
      </c>
      <c r="C403" s="12"/>
      <c r="D403" s="42" t="s">
        <v>1313</v>
      </c>
      <c r="E403" s="42"/>
      <c r="F403" s="31"/>
      <c r="G403" s="31" t="s">
        <v>58</v>
      </c>
      <c r="H403" s="175"/>
      <c r="I403" s="175"/>
      <c r="J403" s="175">
        <f aca="true" t="shared" si="21" ref="J403:J408">SUM(H403*I403)</f>
        <v>0</v>
      </c>
      <c r="K403" s="176"/>
      <c r="L403" s="164"/>
      <c r="M403" s="174"/>
      <c r="N403" s="408"/>
      <c r="O403" s="272"/>
      <c r="P403" s="272"/>
      <c r="Q403" s="174"/>
      <c r="R403" s="174"/>
      <c r="S403" s="174"/>
      <c r="T403" s="174"/>
      <c r="U403" s="174"/>
      <c r="V403" s="174"/>
    </row>
    <row r="404" spans="1:22" ht="15" customHeight="1">
      <c r="A404" s="1"/>
      <c r="B404" s="122" t="s">
        <v>1421</v>
      </c>
      <c r="C404" s="12"/>
      <c r="D404" s="42" t="s">
        <v>1314</v>
      </c>
      <c r="E404" s="32"/>
      <c r="F404" s="31"/>
      <c r="G404" s="31" t="s">
        <v>58</v>
      </c>
      <c r="H404" s="175"/>
      <c r="I404" s="175"/>
      <c r="J404" s="175">
        <f t="shared" si="21"/>
        <v>0</v>
      </c>
      <c r="K404" s="176"/>
      <c r="L404" s="164"/>
      <c r="M404" s="174"/>
      <c r="N404" s="408"/>
      <c r="O404" s="272"/>
      <c r="P404" s="272"/>
      <c r="Q404" s="174"/>
      <c r="R404" s="174"/>
      <c r="S404" s="174"/>
      <c r="T404" s="174"/>
      <c r="U404" s="174"/>
      <c r="V404" s="174"/>
    </row>
    <row r="405" spans="1:22" ht="15" customHeight="1">
      <c r="A405" s="1"/>
      <c r="B405" s="122" t="s">
        <v>1422</v>
      </c>
      <c r="C405" s="12"/>
      <c r="D405" s="42" t="s">
        <v>1315</v>
      </c>
      <c r="E405" s="32"/>
      <c r="F405" s="31"/>
      <c r="G405" s="31" t="s">
        <v>58</v>
      </c>
      <c r="H405" s="175"/>
      <c r="I405" s="175"/>
      <c r="J405" s="175">
        <f t="shared" si="21"/>
        <v>0</v>
      </c>
      <c r="K405" s="176"/>
      <c r="L405" s="164"/>
      <c r="M405" s="174"/>
      <c r="N405" s="408"/>
      <c r="O405" s="272"/>
      <c r="P405" s="272"/>
      <c r="Q405" s="174"/>
      <c r="R405" s="174"/>
      <c r="S405" s="174"/>
      <c r="T405" s="174"/>
      <c r="U405" s="174"/>
      <c r="V405" s="174"/>
    </row>
    <row r="406" spans="1:22" ht="15" customHeight="1">
      <c r="A406" s="1"/>
      <c r="B406" s="122" t="s">
        <v>1423</v>
      </c>
      <c r="C406" s="12"/>
      <c r="D406" s="42" t="s">
        <v>1317</v>
      </c>
      <c r="E406" s="32"/>
      <c r="F406" s="31"/>
      <c r="G406" s="31" t="s">
        <v>58</v>
      </c>
      <c r="H406" s="175"/>
      <c r="I406" s="175"/>
      <c r="J406" s="175">
        <f t="shared" si="21"/>
        <v>0</v>
      </c>
      <c r="K406" s="176"/>
      <c r="L406" s="164"/>
      <c r="M406" s="174"/>
      <c r="N406" s="408"/>
      <c r="O406" s="272"/>
      <c r="P406" s="272"/>
      <c r="Q406" s="174"/>
      <c r="R406" s="174"/>
      <c r="S406" s="174"/>
      <c r="T406" s="174"/>
      <c r="U406" s="174"/>
      <c r="V406" s="174"/>
    </row>
    <row r="407" spans="1:22" ht="15" customHeight="1">
      <c r="A407" s="1"/>
      <c r="B407" s="122" t="s">
        <v>1424</v>
      </c>
      <c r="C407" s="12"/>
      <c r="D407" s="42" t="s">
        <v>1316</v>
      </c>
      <c r="E407" s="32"/>
      <c r="F407" s="31"/>
      <c r="G407" s="31" t="s">
        <v>58</v>
      </c>
      <c r="H407" s="175"/>
      <c r="I407" s="175"/>
      <c r="J407" s="175">
        <f t="shared" si="21"/>
        <v>0</v>
      </c>
      <c r="K407" s="176"/>
      <c r="L407" s="164"/>
      <c r="M407" s="174"/>
      <c r="N407" s="408"/>
      <c r="O407" s="272"/>
      <c r="P407" s="272"/>
      <c r="Q407" s="174"/>
      <c r="R407" s="174"/>
      <c r="S407" s="174"/>
      <c r="T407" s="174"/>
      <c r="U407" s="174"/>
      <c r="V407" s="174"/>
    </row>
    <row r="408" spans="1:22" ht="15" customHeight="1">
      <c r="A408" s="1"/>
      <c r="B408" s="122" t="s">
        <v>1425</v>
      </c>
      <c r="C408" s="12"/>
      <c r="D408" s="42" t="s">
        <v>1318</v>
      </c>
      <c r="E408" s="32"/>
      <c r="F408" s="31"/>
      <c r="G408" s="31" t="s">
        <v>58</v>
      </c>
      <c r="H408" s="175"/>
      <c r="I408" s="175"/>
      <c r="J408" s="175">
        <f t="shared" si="21"/>
        <v>0</v>
      </c>
      <c r="K408" s="176"/>
      <c r="L408" s="164"/>
      <c r="M408" s="174"/>
      <c r="N408" s="408"/>
      <c r="O408" s="272"/>
      <c r="P408" s="272"/>
      <c r="Q408" s="174"/>
      <c r="R408" s="174"/>
      <c r="S408" s="174"/>
      <c r="T408" s="174"/>
      <c r="U408" s="174"/>
      <c r="V408" s="174"/>
    </row>
    <row r="409" spans="1:22" ht="15" customHeight="1">
      <c r="A409" s="1"/>
      <c r="B409" s="122"/>
      <c r="C409" s="40"/>
      <c r="D409" s="38"/>
      <c r="E409" s="38"/>
      <c r="F409" s="37"/>
      <c r="G409" s="37"/>
      <c r="H409" s="173"/>
      <c r="I409" s="173"/>
      <c r="J409" s="173"/>
      <c r="K409" s="176"/>
      <c r="L409" s="164"/>
      <c r="M409" s="174"/>
      <c r="N409" s="408"/>
      <c r="O409" s="272"/>
      <c r="P409" s="272"/>
      <c r="Q409" s="174"/>
      <c r="R409" s="174"/>
      <c r="S409" s="174"/>
      <c r="T409" s="174"/>
      <c r="U409" s="174"/>
      <c r="V409" s="174"/>
    </row>
    <row r="410" spans="1:22" ht="15" customHeight="1">
      <c r="A410" s="1"/>
      <c r="B410" s="122" t="s">
        <v>860</v>
      </c>
      <c r="C410" s="12" t="s">
        <v>330</v>
      </c>
      <c r="D410" s="47"/>
      <c r="E410" s="35"/>
      <c r="F410" s="36"/>
      <c r="G410" s="36"/>
      <c r="H410" s="177"/>
      <c r="I410" s="177"/>
      <c r="J410" s="178"/>
      <c r="K410" s="176"/>
      <c r="L410" s="164"/>
      <c r="M410" s="174"/>
      <c r="N410" s="408"/>
      <c r="O410" s="272"/>
      <c r="P410" s="272"/>
      <c r="Q410" s="174"/>
      <c r="R410" s="174"/>
      <c r="S410" s="174"/>
      <c r="T410" s="174"/>
      <c r="U410" s="174"/>
      <c r="V410" s="174"/>
    </row>
    <row r="411" spans="1:22" ht="15" customHeight="1">
      <c r="A411" s="1"/>
      <c r="B411" s="122" t="s">
        <v>1426</v>
      </c>
      <c r="C411" s="12"/>
      <c r="D411" s="32" t="s">
        <v>197</v>
      </c>
      <c r="E411" s="32"/>
      <c r="F411" s="31"/>
      <c r="G411" s="31" t="s">
        <v>58</v>
      </c>
      <c r="H411" s="175"/>
      <c r="I411" s="175"/>
      <c r="J411" s="175">
        <f>SUM(H411*I411)</f>
        <v>0</v>
      </c>
      <c r="K411" s="176"/>
      <c r="L411" s="164"/>
      <c r="M411" s="174"/>
      <c r="N411" s="408"/>
      <c r="O411" s="272"/>
      <c r="P411" s="272"/>
      <c r="Q411" s="174"/>
      <c r="R411" s="174"/>
      <c r="S411" s="174"/>
      <c r="T411" s="174"/>
      <c r="U411" s="174"/>
      <c r="V411" s="174"/>
    </row>
    <row r="412" spans="1:22" ht="15" customHeight="1">
      <c r="A412" s="1"/>
      <c r="B412" s="122" t="s">
        <v>1427</v>
      </c>
      <c r="C412" s="12"/>
      <c r="D412" s="42" t="s">
        <v>1319</v>
      </c>
      <c r="E412" s="32"/>
      <c r="F412" s="31"/>
      <c r="G412" s="31" t="s">
        <v>58</v>
      </c>
      <c r="H412" s="175"/>
      <c r="I412" s="175"/>
      <c r="J412" s="175">
        <f>SUM(H412*I412)</f>
        <v>0</v>
      </c>
      <c r="K412" s="176"/>
      <c r="L412" s="164"/>
      <c r="M412" s="174"/>
      <c r="N412" s="408"/>
      <c r="O412" s="272"/>
      <c r="P412" s="272"/>
      <c r="Q412" s="174"/>
      <c r="R412" s="174"/>
      <c r="S412" s="174"/>
      <c r="T412" s="174"/>
      <c r="U412" s="174"/>
      <c r="V412" s="174"/>
    </row>
    <row r="413" spans="1:22" ht="15" customHeight="1">
      <c r="A413" s="1"/>
      <c r="B413" s="122" t="s">
        <v>1428</v>
      </c>
      <c r="C413" s="12"/>
      <c r="D413" s="42" t="s">
        <v>1320</v>
      </c>
      <c r="E413" s="42"/>
      <c r="F413" s="31"/>
      <c r="G413" s="31" t="s">
        <v>58</v>
      </c>
      <c r="H413" s="175"/>
      <c r="I413" s="175"/>
      <c r="J413" s="175">
        <f>SUM(H413*I413)</f>
        <v>0</v>
      </c>
      <c r="K413" s="176"/>
      <c r="L413" s="164"/>
      <c r="M413" s="174"/>
      <c r="N413" s="408"/>
      <c r="O413" s="272"/>
      <c r="P413" s="272"/>
      <c r="Q413" s="174"/>
      <c r="R413" s="174"/>
      <c r="S413" s="174"/>
      <c r="T413" s="174"/>
      <c r="U413" s="174"/>
      <c r="V413" s="174"/>
    </row>
    <row r="414" spans="1:22" ht="15" customHeight="1">
      <c r="A414" s="1"/>
      <c r="B414" s="122"/>
      <c r="C414" s="15"/>
      <c r="D414" s="42"/>
      <c r="E414" s="42"/>
      <c r="F414" s="31"/>
      <c r="G414" s="31"/>
      <c r="H414" s="175"/>
      <c r="I414" s="175"/>
      <c r="J414" s="175"/>
      <c r="K414" s="181"/>
      <c r="L414" s="164"/>
      <c r="M414" s="174"/>
      <c r="N414" s="408"/>
      <c r="O414" s="272"/>
      <c r="P414" s="272"/>
      <c r="Q414" s="174"/>
      <c r="R414" s="174"/>
      <c r="S414" s="174"/>
      <c r="T414" s="174"/>
      <c r="U414" s="174"/>
      <c r="V414" s="174"/>
    </row>
    <row r="415" spans="1:22" ht="15" customHeight="1">
      <c r="A415" s="1"/>
      <c r="B415" s="115" t="s">
        <v>864</v>
      </c>
      <c r="C415" s="117" t="s">
        <v>331</v>
      </c>
      <c r="D415" s="118"/>
      <c r="E415" s="123" t="str">
        <f>+$E$15</f>
        <v>DIMENSIÓN ESPESOR MARCAS Y MODELOS</v>
      </c>
      <c r="F415" s="119"/>
      <c r="G415" s="119"/>
      <c r="H415" s="201"/>
      <c r="I415" s="169"/>
      <c r="J415" s="169"/>
      <c r="K415" s="170">
        <f>SUM(J416:J421)</f>
        <v>0</v>
      </c>
      <c r="L415" s="164"/>
      <c r="M415" s="171">
        <f>SUM(M416:M421)</f>
        <v>0</v>
      </c>
      <c r="N415" s="411"/>
      <c r="O415" s="274"/>
      <c r="P415" s="274"/>
      <c r="Q415" s="282"/>
      <c r="R415" s="269"/>
      <c r="S415" s="269"/>
      <c r="T415" s="269"/>
      <c r="U415" s="269"/>
      <c r="V415" s="283"/>
    </row>
    <row r="416" spans="1:22" ht="15" customHeight="1">
      <c r="A416" s="1"/>
      <c r="B416" s="122" t="s">
        <v>865</v>
      </c>
      <c r="C416" s="66" t="s">
        <v>653</v>
      </c>
      <c r="D416" s="95" t="s">
        <v>614</v>
      </c>
      <c r="E416" s="38"/>
      <c r="F416" s="37"/>
      <c r="G416" s="73" t="s">
        <v>58</v>
      </c>
      <c r="H416" s="173"/>
      <c r="I416" s="173"/>
      <c r="J416" s="175">
        <f>SUM(H416*I416)</f>
        <v>0</v>
      </c>
      <c r="K416" s="176"/>
      <c r="L416" s="164"/>
      <c r="M416" s="184"/>
      <c r="N416" s="408"/>
      <c r="O416" s="272"/>
      <c r="P416" s="272"/>
      <c r="Q416" s="174"/>
      <c r="R416" s="174"/>
      <c r="S416" s="174"/>
      <c r="T416" s="174"/>
      <c r="U416" s="174"/>
      <c r="V416" s="174"/>
    </row>
    <row r="417" spans="1:22" ht="15" customHeight="1">
      <c r="A417" s="1"/>
      <c r="B417" s="122" t="s">
        <v>518</v>
      </c>
      <c r="C417" s="40"/>
      <c r="D417" s="95" t="s">
        <v>615</v>
      </c>
      <c r="E417" s="38"/>
      <c r="F417" s="37"/>
      <c r="G417" s="73" t="s">
        <v>58</v>
      </c>
      <c r="H417" s="173"/>
      <c r="I417" s="173"/>
      <c r="J417" s="175">
        <f>SUM(H417*I417)</f>
        <v>0</v>
      </c>
      <c r="K417" s="176"/>
      <c r="L417" s="164"/>
      <c r="M417" s="184"/>
      <c r="N417" s="408"/>
      <c r="O417" s="272"/>
      <c r="P417" s="272"/>
      <c r="Q417" s="174"/>
      <c r="R417" s="174"/>
      <c r="S417" s="174"/>
      <c r="T417" s="174"/>
      <c r="U417" s="174"/>
      <c r="V417" s="174"/>
    </row>
    <row r="418" spans="1:22" ht="15" customHeight="1">
      <c r="A418" s="1"/>
      <c r="B418" s="122" t="s">
        <v>1031</v>
      </c>
      <c r="C418" s="66" t="s">
        <v>646</v>
      </c>
      <c r="D418" s="52" t="s">
        <v>725</v>
      </c>
      <c r="E418" s="35"/>
      <c r="F418" s="36"/>
      <c r="G418" s="79"/>
      <c r="H418" s="177"/>
      <c r="I418" s="177"/>
      <c r="J418" s="178"/>
      <c r="K418" s="176"/>
      <c r="L418" s="164"/>
      <c r="M418" s="184"/>
      <c r="N418" s="408"/>
      <c r="O418" s="272"/>
      <c r="P418" s="272"/>
      <c r="Q418" s="174"/>
      <c r="R418" s="174"/>
      <c r="S418" s="174"/>
      <c r="T418" s="174"/>
      <c r="U418" s="174"/>
      <c r="V418" s="174"/>
    </row>
    <row r="419" spans="1:22" ht="15" customHeight="1">
      <c r="A419" s="1"/>
      <c r="B419" s="122" t="s">
        <v>520</v>
      </c>
      <c r="C419" s="12"/>
      <c r="D419" s="42" t="s">
        <v>1365</v>
      </c>
      <c r="E419" s="32"/>
      <c r="F419" s="31"/>
      <c r="G419" s="41" t="s">
        <v>28</v>
      </c>
      <c r="H419" s="175"/>
      <c r="I419" s="175"/>
      <c r="J419" s="175">
        <f>SUM(H419*I419)</f>
        <v>0</v>
      </c>
      <c r="K419" s="176"/>
      <c r="L419" s="164"/>
      <c r="M419" s="174"/>
      <c r="N419" s="408"/>
      <c r="O419" s="272"/>
      <c r="P419" s="272"/>
      <c r="Q419" s="174"/>
      <c r="R419" s="174"/>
      <c r="S419" s="174"/>
      <c r="T419" s="174"/>
      <c r="U419" s="174"/>
      <c r="V419" s="174"/>
    </row>
    <row r="420" spans="1:22" ht="15" customHeight="1">
      <c r="A420" s="1"/>
      <c r="B420" s="122"/>
      <c r="C420" s="12"/>
      <c r="D420" s="42" t="s">
        <v>1366</v>
      </c>
      <c r="E420" s="32"/>
      <c r="F420" s="31"/>
      <c r="G420" s="41" t="s">
        <v>58</v>
      </c>
      <c r="H420" s="175"/>
      <c r="I420" s="175"/>
      <c r="J420" s="175">
        <f>SUM(H420*I420)</f>
        <v>0</v>
      </c>
      <c r="K420" s="176"/>
      <c r="L420" s="164"/>
      <c r="M420" s="184"/>
      <c r="N420" s="408"/>
      <c r="O420" s="272"/>
      <c r="P420" s="272"/>
      <c r="Q420" s="174"/>
      <c r="R420" s="174"/>
      <c r="S420" s="174"/>
      <c r="T420" s="174"/>
      <c r="U420" s="174"/>
      <c r="V420" s="174"/>
    </row>
    <row r="421" spans="1:22" ht="15" customHeight="1" thickBot="1">
      <c r="A421" s="1"/>
      <c r="B421" s="122"/>
      <c r="C421" s="12"/>
      <c r="D421" s="42"/>
      <c r="E421" s="32"/>
      <c r="F421" s="31"/>
      <c r="G421" s="41"/>
      <c r="H421" s="175"/>
      <c r="I421" s="175"/>
      <c r="J421" s="175"/>
      <c r="K421" s="176"/>
      <c r="L421" s="164"/>
      <c r="M421" s="184"/>
      <c r="N421" s="408"/>
      <c r="O421" s="272"/>
      <c r="P421" s="272"/>
      <c r="Q421" s="174"/>
      <c r="R421" s="174"/>
      <c r="S421" s="174"/>
      <c r="T421" s="174"/>
      <c r="U421" s="174"/>
      <c r="V421" s="174"/>
    </row>
    <row r="422" spans="1:22" ht="15" customHeight="1" thickBot="1">
      <c r="A422" s="1"/>
      <c r="B422" s="58" t="s">
        <v>162</v>
      </c>
      <c r="C422" s="133" t="s">
        <v>202</v>
      </c>
      <c r="D422" s="54"/>
      <c r="E422" s="54"/>
      <c r="F422" s="55" t="s">
        <v>8</v>
      </c>
      <c r="G422" s="54"/>
      <c r="H422" s="185"/>
      <c r="I422" s="185"/>
      <c r="J422" s="185"/>
      <c r="K422" s="192">
        <f>+K415+K398+K380+K373+K348+K328+K294+K278+K274+K266+K213+K199</f>
        <v>0</v>
      </c>
      <c r="L422" s="164"/>
      <c r="M422" s="192">
        <f>+M415+M398+M380+M373+M348+M328+M294+M278+M274+M266+M213+M199</f>
        <v>0</v>
      </c>
      <c r="N422" s="412"/>
      <c r="O422" s="275"/>
      <c r="P422" s="275"/>
      <c r="Q422" s="307"/>
      <c r="R422" s="308"/>
      <c r="S422" s="308"/>
      <c r="T422" s="308"/>
      <c r="U422" s="308"/>
      <c r="V422" s="309"/>
    </row>
    <row r="423" spans="1:14" ht="15" customHeight="1" thickBot="1">
      <c r="A423" s="7"/>
      <c r="B423" s="16"/>
      <c r="C423" s="6"/>
      <c r="D423" s="16"/>
      <c r="E423" s="16"/>
      <c r="F423" s="16"/>
      <c r="G423" s="16"/>
      <c r="H423" s="190"/>
      <c r="I423" s="190"/>
      <c r="J423" s="190"/>
      <c r="K423" s="193"/>
      <c r="L423" s="164"/>
      <c r="N423" s="409"/>
    </row>
    <row r="424" spans="1:22" ht="15" customHeight="1" thickBot="1">
      <c r="A424" s="1"/>
      <c r="B424" s="106" t="s">
        <v>203</v>
      </c>
      <c r="C424" s="109" t="s">
        <v>874</v>
      </c>
      <c r="D424" s="56"/>
      <c r="E424" s="56"/>
      <c r="F424" s="107"/>
      <c r="G424" s="57"/>
      <c r="H424" s="189"/>
      <c r="I424" s="189"/>
      <c r="J424" s="189"/>
      <c r="K424" s="189"/>
      <c r="L424" s="167"/>
      <c r="M424" s="168"/>
      <c r="N424" s="408"/>
      <c r="O424" s="272"/>
      <c r="P424" s="272"/>
      <c r="Q424" s="277"/>
      <c r="R424" s="278"/>
      <c r="S424" s="278"/>
      <c r="T424" s="278"/>
      <c r="U424" s="278"/>
      <c r="V424" s="168"/>
    </row>
    <row r="425" spans="1:14" ht="15" customHeight="1">
      <c r="A425" s="1"/>
      <c r="B425" s="5"/>
      <c r="C425" s="6"/>
      <c r="D425" s="16"/>
      <c r="E425" s="16"/>
      <c r="F425" s="5"/>
      <c r="G425" s="16"/>
      <c r="H425" s="190"/>
      <c r="I425" s="190"/>
      <c r="J425" s="190"/>
      <c r="K425" s="190"/>
      <c r="L425" s="164"/>
      <c r="N425" s="409"/>
    </row>
    <row r="426" spans="1:22" ht="15" customHeight="1">
      <c r="A426" s="1"/>
      <c r="B426" s="156" t="s">
        <v>265</v>
      </c>
      <c r="C426" s="121" t="s">
        <v>736</v>
      </c>
      <c r="D426" s="118"/>
      <c r="E426" s="118"/>
      <c r="F426" s="119"/>
      <c r="G426" s="119"/>
      <c r="H426" s="169"/>
      <c r="I426" s="169"/>
      <c r="J426" s="169"/>
      <c r="K426" s="170">
        <f>SUM(J427:J429)</f>
        <v>0</v>
      </c>
      <c r="L426" s="164"/>
      <c r="M426" s="171">
        <f>SUM(M427:M429)</f>
        <v>0</v>
      </c>
      <c r="N426" s="411"/>
      <c r="O426" s="274"/>
      <c r="P426" s="274"/>
      <c r="Q426" s="279"/>
      <c r="R426" s="280"/>
      <c r="S426" s="280"/>
      <c r="T426" s="280"/>
      <c r="U426" s="280"/>
      <c r="V426" s="281"/>
    </row>
    <row r="427" spans="1:22" ht="15" customHeight="1">
      <c r="A427" s="1"/>
      <c r="B427" s="41" t="s">
        <v>164</v>
      </c>
      <c r="C427" s="15"/>
      <c r="D427" s="88" t="s">
        <v>204</v>
      </c>
      <c r="E427" s="71"/>
      <c r="F427" s="33"/>
      <c r="G427" s="33" t="s">
        <v>18</v>
      </c>
      <c r="H427" s="172"/>
      <c r="I427" s="172"/>
      <c r="J427" s="172">
        <f>SUM(H427*I427)</f>
        <v>0</v>
      </c>
      <c r="K427" s="173"/>
      <c r="L427" s="164"/>
      <c r="M427" s="174"/>
      <c r="N427" s="408"/>
      <c r="O427" s="272"/>
      <c r="P427" s="272"/>
      <c r="Q427" s="174"/>
      <c r="R427" s="174"/>
      <c r="S427" s="174"/>
      <c r="T427" s="174"/>
      <c r="U427" s="174"/>
      <c r="V427" s="174"/>
    </row>
    <row r="428" spans="1:22" ht="15" customHeight="1">
      <c r="A428" s="1"/>
      <c r="B428" s="41" t="s">
        <v>165</v>
      </c>
      <c r="C428" s="15"/>
      <c r="D428" s="47" t="s">
        <v>205</v>
      </c>
      <c r="E428" s="48"/>
      <c r="F428" s="31"/>
      <c r="G428" s="31" t="s">
        <v>18</v>
      </c>
      <c r="H428" s="175"/>
      <c r="I428" s="175"/>
      <c r="J428" s="175">
        <f>SUM(H428*I428)</f>
        <v>0</v>
      </c>
      <c r="K428" s="176"/>
      <c r="L428" s="164"/>
      <c r="M428" s="174"/>
      <c r="N428" s="408"/>
      <c r="O428" s="272"/>
      <c r="P428" s="272"/>
      <c r="Q428" s="174"/>
      <c r="R428" s="174"/>
      <c r="S428" s="174"/>
      <c r="T428" s="174"/>
      <c r="U428" s="174"/>
      <c r="V428" s="174"/>
    </row>
    <row r="429" spans="1:22" ht="15" customHeight="1">
      <c r="A429" s="1"/>
      <c r="B429" s="41" t="s">
        <v>779</v>
      </c>
      <c r="C429" s="15"/>
      <c r="D429" s="47" t="s">
        <v>206</v>
      </c>
      <c r="E429" s="48"/>
      <c r="F429" s="31"/>
      <c r="G429" s="31" t="s">
        <v>18</v>
      </c>
      <c r="H429" s="175"/>
      <c r="I429" s="175"/>
      <c r="J429" s="175">
        <f>SUM(H429*I429)</f>
        <v>0</v>
      </c>
      <c r="K429" s="172"/>
      <c r="L429" s="164"/>
      <c r="M429" s="174"/>
      <c r="N429" s="408"/>
      <c r="O429" s="272"/>
      <c r="P429" s="272"/>
      <c r="Q429" s="174"/>
      <c r="R429" s="174"/>
      <c r="S429" s="174"/>
      <c r="T429" s="174"/>
      <c r="U429" s="174"/>
      <c r="V429" s="174"/>
    </row>
    <row r="430" spans="1:22" ht="15" customHeight="1">
      <c r="A430" s="1"/>
      <c r="B430" s="156" t="s">
        <v>266</v>
      </c>
      <c r="C430" s="121" t="s">
        <v>211</v>
      </c>
      <c r="D430" s="118"/>
      <c r="E430" s="118"/>
      <c r="F430" s="119"/>
      <c r="G430" s="119"/>
      <c r="H430" s="169"/>
      <c r="I430" s="169"/>
      <c r="J430" s="169"/>
      <c r="K430" s="170">
        <f>SUM(J431:J441)</f>
        <v>0</v>
      </c>
      <c r="L430" s="164"/>
      <c r="M430" s="171">
        <f>SUM(M431:M441)</f>
        <v>0</v>
      </c>
      <c r="N430" s="411"/>
      <c r="O430" s="274"/>
      <c r="P430" s="274"/>
      <c r="Q430" s="282"/>
      <c r="R430" s="269"/>
      <c r="S430" s="269"/>
      <c r="T430" s="269"/>
      <c r="U430" s="269"/>
      <c r="V430" s="283"/>
    </row>
    <row r="431" spans="1:22" ht="15" customHeight="1">
      <c r="A431" s="1"/>
      <c r="B431" s="353" t="s">
        <v>267</v>
      </c>
      <c r="C431" s="15"/>
      <c r="D431" s="90" t="s">
        <v>220</v>
      </c>
      <c r="E431" s="71"/>
      <c r="F431" s="33"/>
      <c r="G431" s="33" t="s">
        <v>18</v>
      </c>
      <c r="H431" s="172"/>
      <c r="I431" s="172"/>
      <c r="J431" s="172">
        <f aca="true" t="shared" si="22" ref="J431:J441">SUM(H431*I431)</f>
        <v>0</v>
      </c>
      <c r="K431" s="173"/>
      <c r="L431" s="164"/>
      <c r="M431" s="174"/>
      <c r="N431" s="408"/>
      <c r="O431" s="272"/>
      <c r="P431" s="272"/>
      <c r="Q431" s="174"/>
      <c r="R431" s="174"/>
      <c r="S431" s="174"/>
      <c r="T431" s="174"/>
      <c r="U431" s="174"/>
      <c r="V431" s="174"/>
    </row>
    <row r="432" spans="1:22" ht="15" customHeight="1">
      <c r="A432" s="1"/>
      <c r="B432" s="353" t="s">
        <v>782</v>
      </c>
      <c r="C432" s="39" t="s">
        <v>212</v>
      </c>
      <c r="D432" s="52" t="s">
        <v>594</v>
      </c>
      <c r="E432" s="48"/>
      <c r="F432" s="31"/>
      <c r="G432" s="41" t="s">
        <v>434</v>
      </c>
      <c r="H432" s="175"/>
      <c r="I432" s="175"/>
      <c r="J432" s="175">
        <f t="shared" si="22"/>
        <v>0</v>
      </c>
      <c r="K432" s="176"/>
      <c r="L432" s="164"/>
      <c r="M432" s="174"/>
      <c r="N432" s="408"/>
      <c r="O432" s="272"/>
      <c r="P432" s="272"/>
      <c r="Q432" s="174"/>
      <c r="R432" s="174"/>
      <c r="S432" s="174"/>
      <c r="T432" s="174"/>
      <c r="U432" s="174"/>
      <c r="V432" s="174"/>
    </row>
    <row r="433" spans="1:22" ht="15" customHeight="1">
      <c r="A433" s="1"/>
      <c r="B433" s="353" t="s">
        <v>783</v>
      </c>
      <c r="C433" s="12"/>
      <c r="D433" s="52" t="s">
        <v>593</v>
      </c>
      <c r="E433" s="48"/>
      <c r="F433" s="31"/>
      <c r="G433" s="41" t="s">
        <v>434</v>
      </c>
      <c r="H433" s="175"/>
      <c r="I433" s="175"/>
      <c r="J433" s="175">
        <f t="shared" si="22"/>
        <v>0</v>
      </c>
      <c r="K433" s="176"/>
      <c r="L433" s="164"/>
      <c r="M433" s="174"/>
      <c r="N433" s="408"/>
      <c r="O433" s="272"/>
      <c r="P433" s="272"/>
      <c r="Q433" s="174"/>
      <c r="R433" s="174"/>
      <c r="S433" s="174"/>
      <c r="T433" s="174"/>
      <c r="U433" s="174"/>
      <c r="V433" s="174"/>
    </row>
    <row r="434" spans="1:22" ht="15" customHeight="1">
      <c r="A434" s="1"/>
      <c r="B434" s="353" t="s">
        <v>784</v>
      </c>
      <c r="C434" s="12"/>
      <c r="D434" s="52" t="s">
        <v>595</v>
      </c>
      <c r="E434" s="48"/>
      <c r="F434" s="31"/>
      <c r="G434" s="41" t="s">
        <v>434</v>
      </c>
      <c r="H434" s="175"/>
      <c r="I434" s="175"/>
      <c r="J434" s="175">
        <f t="shared" si="22"/>
        <v>0</v>
      </c>
      <c r="K434" s="176"/>
      <c r="L434" s="164"/>
      <c r="M434" s="174"/>
      <c r="N434" s="408"/>
      <c r="O434" s="272"/>
      <c r="P434" s="272"/>
      <c r="Q434" s="174"/>
      <c r="R434" s="174"/>
      <c r="S434" s="174"/>
      <c r="T434" s="174"/>
      <c r="U434" s="174"/>
      <c r="V434" s="174"/>
    </row>
    <row r="435" spans="1:22" ht="15" customHeight="1">
      <c r="A435" s="1"/>
      <c r="B435" s="353" t="s">
        <v>785</v>
      </c>
      <c r="C435" s="12"/>
      <c r="D435" s="52" t="s">
        <v>596</v>
      </c>
      <c r="E435" s="48"/>
      <c r="F435" s="31"/>
      <c r="G435" s="41" t="s">
        <v>434</v>
      </c>
      <c r="H435" s="175"/>
      <c r="I435" s="175"/>
      <c r="J435" s="175">
        <f t="shared" si="22"/>
        <v>0</v>
      </c>
      <c r="K435" s="176"/>
      <c r="L435" s="164"/>
      <c r="M435" s="174"/>
      <c r="N435" s="408"/>
      <c r="O435" s="272"/>
      <c r="P435" s="272"/>
      <c r="Q435" s="174"/>
      <c r="R435" s="174"/>
      <c r="S435" s="174"/>
      <c r="T435" s="174"/>
      <c r="U435" s="174"/>
      <c r="V435" s="174"/>
    </row>
    <row r="436" spans="1:22" ht="15" customHeight="1">
      <c r="A436" s="1"/>
      <c r="B436" s="353" t="s">
        <v>786</v>
      </c>
      <c r="C436" s="12"/>
      <c r="D436" s="52" t="s">
        <v>597</v>
      </c>
      <c r="E436" s="48"/>
      <c r="F436" s="31"/>
      <c r="G436" s="41" t="s">
        <v>434</v>
      </c>
      <c r="H436" s="175"/>
      <c r="I436" s="175"/>
      <c r="J436" s="175">
        <f t="shared" si="22"/>
        <v>0</v>
      </c>
      <c r="K436" s="176"/>
      <c r="L436" s="164"/>
      <c r="M436" s="174"/>
      <c r="N436" s="408"/>
      <c r="O436" s="272"/>
      <c r="P436" s="272"/>
      <c r="Q436" s="174"/>
      <c r="R436" s="174"/>
      <c r="S436" s="174"/>
      <c r="T436" s="174"/>
      <c r="U436" s="174"/>
      <c r="V436" s="174"/>
    </row>
    <row r="437" spans="1:22" ht="15" customHeight="1">
      <c r="A437" s="1"/>
      <c r="B437" s="353" t="s">
        <v>787</v>
      </c>
      <c r="C437" s="12"/>
      <c r="D437" s="52" t="s">
        <v>598</v>
      </c>
      <c r="E437" s="48"/>
      <c r="F437" s="31"/>
      <c r="G437" s="41" t="s">
        <v>434</v>
      </c>
      <c r="H437" s="175"/>
      <c r="I437" s="175"/>
      <c r="J437" s="175">
        <f t="shared" si="22"/>
        <v>0</v>
      </c>
      <c r="K437" s="176"/>
      <c r="L437" s="164"/>
      <c r="M437" s="174"/>
      <c r="N437" s="408"/>
      <c r="O437" s="272"/>
      <c r="P437" s="272"/>
      <c r="Q437" s="174"/>
      <c r="R437" s="174"/>
      <c r="S437" s="174"/>
      <c r="T437" s="174"/>
      <c r="U437" s="174"/>
      <c r="V437" s="174"/>
    </row>
    <row r="438" spans="1:22" ht="15" customHeight="1">
      <c r="A438" s="1"/>
      <c r="B438" s="353" t="s">
        <v>788</v>
      </c>
      <c r="C438" s="40"/>
      <c r="D438" s="52" t="s">
        <v>599</v>
      </c>
      <c r="E438" s="48"/>
      <c r="F438" s="31"/>
      <c r="G438" s="41" t="s">
        <v>434</v>
      </c>
      <c r="H438" s="175"/>
      <c r="I438" s="175"/>
      <c r="J438" s="175">
        <f t="shared" si="22"/>
        <v>0</v>
      </c>
      <c r="K438" s="176"/>
      <c r="L438" s="164"/>
      <c r="M438" s="174"/>
      <c r="N438" s="408"/>
      <c r="O438" s="272"/>
      <c r="P438" s="272"/>
      <c r="Q438" s="174"/>
      <c r="R438" s="174"/>
      <c r="S438" s="174"/>
      <c r="T438" s="174"/>
      <c r="U438" s="174"/>
      <c r="V438" s="174"/>
    </row>
    <row r="439" spans="1:22" ht="15" customHeight="1">
      <c r="A439" s="1"/>
      <c r="B439" s="353" t="s">
        <v>789</v>
      </c>
      <c r="C439" s="39" t="s">
        <v>213</v>
      </c>
      <c r="D439" s="47" t="s">
        <v>214</v>
      </c>
      <c r="E439" s="48"/>
      <c r="F439" s="31"/>
      <c r="G439" s="31" t="s">
        <v>11</v>
      </c>
      <c r="H439" s="175"/>
      <c r="I439" s="175"/>
      <c r="J439" s="175">
        <f t="shared" si="22"/>
        <v>0</v>
      </c>
      <c r="K439" s="176"/>
      <c r="L439" s="164"/>
      <c r="M439" s="174"/>
      <c r="N439" s="408"/>
      <c r="O439" s="272"/>
      <c r="P439" s="272"/>
      <c r="Q439" s="174"/>
      <c r="R439" s="174"/>
      <c r="S439" s="174"/>
      <c r="T439" s="174"/>
      <c r="U439" s="174"/>
      <c r="V439" s="174"/>
    </row>
    <row r="440" spans="1:22" ht="15" customHeight="1">
      <c r="A440" s="1"/>
      <c r="B440" s="353" t="s">
        <v>790</v>
      </c>
      <c r="C440" s="12"/>
      <c r="D440" s="47" t="s">
        <v>215</v>
      </c>
      <c r="E440" s="48"/>
      <c r="F440" s="31"/>
      <c r="G440" s="31" t="s">
        <v>11</v>
      </c>
      <c r="H440" s="175"/>
      <c r="I440" s="175"/>
      <c r="J440" s="175">
        <f t="shared" si="22"/>
        <v>0</v>
      </c>
      <c r="K440" s="176"/>
      <c r="L440" s="164"/>
      <c r="M440" s="174"/>
      <c r="N440" s="408"/>
      <c r="O440" s="272"/>
      <c r="P440" s="272"/>
      <c r="Q440" s="174"/>
      <c r="R440" s="174"/>
      <c r="S440" s="174"/>
      <c r="T440" s="174"/>
      <c r="U440" s="174"/>
      <c r="V440" s="174"/>
    </row>
    <row r="441" spans="1:22" ht="15" customHeight="1">
      <c r="A441" s="1"/>
      <c r="B441" s="353" t="s">
        <v>1089</v>
      </c>
      <c r="C441" s="40"/>
      <c r="D441" s="47" t="s">
        <v>216</v>
      </c>
      <c r="E441" s="48"/>
      <c r="F441" s="31"/>
      <c r="G441" s="31" t="s">
        <v>11</v>
      </c>
      <c r="H441" s="175"/>
      <c r="I441" s="175"/>
      <c r="J441" s="175">
        <f t="shared" si="22"/>
        <v>0</v>
      </c>
      <c r="K441" s="176"/>
      <c r="L441" s="164"/>
      <c r="M441" s="174"/>
      <c r="N441" s="408"/>
      <c r="O441" s="272"/>
      <c r="P441" s="272"/>
      <c r="Q441" s="174"/>
      <c r="R441" s="174"/>
      <c r="S441" s="174"/>
      <c r="T441" s="174"/>
      <c r="U441" s="174"/>
      <c r="V441" s="174"/>
    </row>
    <row r="442" spans="1:22" ht="15" customHeight="1">
      <c r="A442" s="1"/>
      <c r="B442" s="156" t="s">
        <v>793</v>
      </c>
      <c r="C442" s="117" t="s">
        <v>219</v>
      </c>
      <c r="D442" s="118"/>
      <c r="E442" s="118"/>
      <c r="F442" s="119"/>
      <c r="G442" s="119"/>
      <c r="H442" s="169"/>
      <c r="I442" s="169"/>
      <c r="J442" s="169"/>
      <c r="K442" s="170">
        <f>SUM(J443:J452)</f>
        <v>0</v>
      </c>
      <c r="L442" s="164"/>
      <c r="M442" s="171">
        <f>SUM(M443:M451)</f>
        <v>0</v>
      </c>
      <c r="N442" s="411"/>
      <c r="O442" s="274"/>
      <c r="P442" s="274"/>
      <c r="Q442" s="282"/>
      <c r="R442" s="269"/>
      <c r="S442" s="269"/>
      <c r="T442" s="269"/>
      <c r="U442" s="269"/>
      <c r="V442" s="283"/>
    </row>
    <row r="443" spans="1:22" ht="15" customHeight="1">
      <c r="A443" s="1"/>
      <c r="B443" s="503" t="s">
        <v>794</v>
      </c>
      <c r="C443" s="241"/>
      <c r="D443" s="70" t="s">
        <v>220</v>
      </c>
      <c r="E443" s="71"/>
      <c r="F443" s="33"/>
      <c r="G443" s="41" t="s">
        <v>434</v>
      </c>
      <c r="H443" s="172"/>
      <c r="I443" s="172"/>
      <c r="J443" s="172">
        <f aca="true" t="shared" si="23" ref="J443:J451">SUM(H443*I443)</f>
        <v>0</v>
      </c>
      <c r="K443" s="173"/>
      <c r="L443" s="164"/>
      <c r="M443" s="174"/>
      <c r="N443" s="408"/>
      <c r="O443" s="272"/>
      <c r="P443" s="272"/>
      <c r="Q443" s="174"/>
      <c r="R443" s="174"/>
      <c r="S443" s="174"/>
      <c r="T443" s="174"/>
      <c r="U443" s="174"/>
      <c r="V443" s="174"/>
    </row>
    <row r="444" spans="1:22" ht="15" customHeight="1">
      <c r="A444" s="1"/>
      <c r="B444" s="503" t="s">
        <v>795</v>
      </c>
      <c r="C444" s="126" t="s">
        <v>212</v>
      </c>
      <c r="D444" s="83" t="s">
        <v>591</v>
      </c>
      <c r="E444" s="48"/>
      <c r="F444" s="31"/>
      <c r="G444" s="41" t="s">
        <v>434</v>
      </c>
      <c r="H444" s="175"/>
      <c r="I444" s="175"/>
      <c r="J444" s="175">
        <f t="shared" si="23"/>
        <v>0</v>
      </c>
      <c r="K444" s="176"/>
      <c r="L444" s="164"/>
      <c r="M444" s="174"/>
      <c r="N444" s="408"/>
      <c r="O444" s="272"/>
      <c r="P444" s="272"/>
      <c r="Q444" s="174"/>
      <c r="R444" s="174"/>
      <c r="S444" s="174"/>
      <c r="T444" s="174"/>
      <c r="U444" s="174"/>
      <c r="V444" s="174"/>
    </row>
    <row r="445" spans="1:22" ht="15" customHeight="1">
      <c r="A445" s="1"/>
      <c r="B445" s="503" t="s">
        <v>796</v>
      </c>
      <c r="C445" s="126"/>
      <c r="D445" s="83" t="s">
        <v>592</v>
      </c>
      <c r="E445" s="48"/>
      <c r="F445" s="31"/>
      <c r="G445" s="41" t="s">
        <v>434</v>
      </c>
      <c r="H445" s="175"/>
      <c r="I445" s="175"/>
      <c r="J445" s="175">
        <f t="shared" si="23"/>
        <v>0</v>
      </c>
      <c r="K445" s="176"/>
      <c r="L445" s="164"/>
      <c r="M445" s="174"/>
      <c r="N445" s="408"/>
      <c r="O445" s="272"/>
      <c r="P445" s="272"/>
      <c r="Q445" s="174"/>
      <c r="R445" s="174"/>
      <c r="S445" s="174"/>
      <c r="T445" s="174"/>
      <c r="U445" s="174"/>
      <c r="V445" s="174"/>
    </row>
    <row r="446" spans="1:23" ht="15" customHeight="1">
      <c r="A446" s="1"/>
      <c r="B446" s="503" t="s">
        <v>797</v>
      </c>
      <c r="C446" s="126"/>
      <c r="D446" s="83" t="s">
        <v>593</v>
      </c>
      <c r="E446" s="48"/>
      <c r="F446" s="31"/>
      <c r="G446" s="41" t="s">
        <v>434</v>
      </c>
      <c r="H446" s="175"/>
      <c r="I446" s="175"/>
      <c r="J446" s="175">
        <f t="shared" si="23"/>
        <v>0</v>
      </c>
      <c r="K446" s="176"/>
      <c r="L446" s="164"/>
      <c r="M446" s="174"/>
      <c r="N446" s="408"/>
      <c r="O446" s="272"/>
      <c r="P446" s="272"/>
      <c r="Q446" s="174"/>
      <c r="R446" s="174"/>
      <c r="S446" s="174"/>
      <c r="T446" s="174"/>
      <c r="U446" s="174"/>
      <c r="V446" s="174"/>
      <c r="W446" s="26"/>
    </row>
    <row r="447" spans="1:23" ht="15" customHeight="1">
      <c r="A447" s="1"/>
      <c r="B447" s="503" t="s">
        <v>1016</v>
      </c>
      <c r="C447" s="126" t="s">
        <v>221</v>
      </c>
      <c r="D447" s="35" t="s">
        <v>222</v>
      </c>
      <c r="E447" s="48"/>
      <c r="F447" s="31"/>
      <c r="G447" s="31" t="s">
        <v>11</v>
      </c>
      <c r="H447" s="175"/>
      <c r="I447" s="175"/>
      <c r="J447" s="175">
        <f t="shared" si="23"/>
        <v>0</v>
      </c>
      <c r="K447" s="176"/>
      <c r="L447" s="164"/>
      <c r="M447" s="174"/>
      <c r="N447" s="408"/>
      <c r="O447" s="272"/>
      <c r="P447" s="272"/>
      <c r="Q447" s="174"/>
      <c r="R447" s="174"/>
      <c r="S447" s="174"/>
      <c r="T447" s="174"/>
      <c r="U447" s="174"/>
      <c r="V447" s="174"/>
      <c r="W447" s="26"/>
    </row>
    <row r="448" spans="1:22" ht="15" customHeight="1">
      <c r="A448" s="1"/>
      <c r="B448" s="503" t="s">
        <v>1017</v>
      </c>
      <c r="C448" s="126"/>
      <c r="D448" s="35" t="s">
        <v>223</v>
      </c>
      <c r="E448" s="48"/>
      <c r="F448" s="31"/>
      <c r="G448" s="31" t="s">
        <v>11</v>
      </c>
      <c r="H448" s="175"/>
      <c r="I448" s="175"/>
      <c r="J448" s="175">
        <f t="shared" si="23"/>
        <v>0</v>
      </c>
      <c r="K448" s="176"/>
      <c r="L448" s="164"/>
      <c r="M448" s="174"/>
      <c r="N448" s="408"/>
      <c r="O448" s="272"/>
      <c r="P448" s="272"/>
      <c r="Q448" s="174"/>
      <c r="R448" s="174"/>
      <c r="S448" s="174"/>
      <c r="T448" s="174"/>
      <c r="U448" s="174"/>
      <c r="V448" s="174"/>
    </row>
    <row r="449" spans="1:22" ht="15" customHeight="1">
      <c r="A449" s="1"/>
      <c r="B449" s="503" t="s">
        <v>1018</v>
      </c>
      <c r="C449" s="126"/>
      <c r="D449" s="35" t="s">
        <v>224</v>
      </c>
      <c r="E449" s="48"/>
      <c r="F449" s="31"/>
      <c r="G449" s="31" t="s">
        <v>11</v>
      </c>
      <c r="H449" s="175"/>
      <c r="I449" s="175"/>
      <c r="J449" s="175">
        <f t="shared" si="23"/>
        <v>0</v>
      </c>
      <c r="K449" s="176"/>
      <c r="L449" s="164"/>
      <c r="M449" s="174"/>
      <c r="N449" s="408"/>
      <c r="O449" s="272"/>
      <c r="P449" s="272"/>
      <c r="Q449" s="174"/>
      <c r="R449" s="174"/>
      <c r="S449" s="174"/>
      <c r="T449" s="174"/>
      <c r="U449" s="174"/>
      <c r="V449" s="174"/>
    </row>
    <row r="450" spans="1:22" ht="15" customHeight="1">
      <c r="A450" s="1"/>
      <c r="B450" s="503" t="s">
        <v>1019</v>
      </c>
      <c r="C450" s="126"/>
      <c r="D450" s="35" t="s">
        <v>225</v>
      </c>
      <c r="E450" s="48"/>
      <c r="F450" s="31"/>
      <c r="G450" s="31" t="s">
        <v>11</v>
      </c>
      <c r="H450" s="175"/>
      <c r="I450" s="175"/>
      <c r="J450" s="175">
        <f t="shared" si="23"/>
        <v>0</v>
      </c>
      <c r="K450" s="176"/>
      <c r="L450" s="164"/>
      <c r="M450" s="174"/>
      <c r="N450" s="408"/>
      <c r="O450" s="272"/>
      <c r="P450" s="272"/>
      <c r="Q450" s="174"/>
      <c r="R450" s="174"/>
      <c r="S450" s="174"/>
      <c r="T450" s="174"/>
      <c r="U450" s="174"/>
      <c r="V450" s="174"/>
    </row>
    <row r="451" spans="1:22" ht="15" customHeight="1">
      <c r="A451" s="1"/>
      <c r="B451" s="503" t="s">
        <v>1035</v>
      </c>
      <c r="C451" s="126"/>
      <c r="D451" s="35" t="s">
        <v>226</v>
      </c>
      <c r="E451" s="48"/>
      <c r="F451" s="31"/>
      <c r="G451" s="31" t="s">
        <v>11</v>
      </c>
      <c r="H451" s="175"/>
      <c r="I451" s="175"/>
      <c r="J451" s="175">
        <f t="shared" si="23"/>
        <v>0</v>
      </c>
      <c r="K451" s="176"/>
      <c r="L451" s="164"/>
      <c r="M451" s="174"/>
      <c r="N451" s="408"/>
      <c r="O451" s="272"/>
      <c r="P451" s="272"/>
      <c r="Q451" s="174"/>
      <c r="R451" s="174"/>
      <c r="S451" s="174"/>
      <c r="T451" s="174"/>
      <c r="U451" s="174"/>
      <c r="V451" s="174"/>
    </row>
    <row r="452" spans="1:22" ht="15" customHeight="1">
      <c r="A452" s="1"/>
      <c r="B452" s="503"/>
      <c r="C452" s="127"/>
      <c r="D452" s="35"/>
      <c r="E452" s="35"/>
      <c r="F452" s="31"/>
      <c r="G452" s="31"/>
      <c r="H452" s="175"/>
      <c r="I452" s="175"/>
      <c r="J452" s="175"/>
      <c r="K452" s="181"/>
      <c r="L452" s="164"/>
      <c r="M452" s="174"/>
      <c r="N452" s="408"/>
      <c r="O452" s="272"/>
      <c r="P452" s="272"/>
      <c r="Q452" s="174"/>
      <c r="R452" s="174"/>
      <c r="S452" s="174"/>
      <c r="T452" s="174"/>
      <c r="U452" s="174"/>
      <c r="V452" s="174"/>
    </row>
    <row r="453" spans="1:22" ht="15" customHeight="1">
      <c r="A453" s="1"/>
      <c r="B453" s="156" t="s">
        <v>798</v>
      </c>
      <c r="C453" s="153" t="s">
        <v>1253</v>
      </c>
      <c r="D453" s="118"/>
      <c r="E453" s="118"/>
      <c r="F453" s="119"/>
      <c r="G453" s="119"/>
      <c r="H453" s="169"/>
      <c r="I453" s="169"/>
      <c r="J453" s="169"/>
      <c r="K453" s="170">
        <f>SUM(J454:J458)</f>
        <v>0</v>
      </c>
      <c r="L453" s="164"/>
      <c r="M453" s="171">
        <f>SUM(M454:M458)</f>
        <v>0</v>
      </c>
      <c r="N453" s="411"/>
      <c r="O453" s="274"/>
      <c r="P453" s="274"/>
      <c r="Q453" s="282"/>
      <c r="R453" s="269"/>
      <c r="S453" s="269"/>
      <c r="T453" s="269"/>
      <c r="U453" s="269"/>
      <c r="V453" s="283"/>
    </row>
    <row r="454" spans="1:22" ht="15" customHeight="1">
      <c r="A454" s="1"/>
      <c r="B454" s="353" t="s">
        <v>799</v>
      </c>
      <c r="C454" s="15"/>
      <c r="D454" s="88" t="s">
        <v>229</v>
      </c>
      <c r="E454" s="71"/>
      <c r="F454" s="33"/>
      <c r="G454" s="33" t="s">
        <v>11</v>
      </c>
      <c r="H454" s="172"/>
      <c r="I454" s="172"/>
      <c r="J454" s="172">
        <f>SUM(H454*I454)</f>
        <v>0</v>
      </c>
      <c r="K454" s="173"/>
      <c r="L454" s="164"/>
      <c r="M454" s="174"/>
      <c r="N454" s="408"/>
      <c r="O454" s="272"/>
      <c r="P454" s="272"/>
      <c r="Q454" s="174"/>
      <c r="R454" s="174"/>
      <c r="S454" s="174"/>
      <c r="T454" s="174"/>
      <c r="U454" s="174"/>
      <c r="V454" s="174"/>
    </row>
    <row r="455" spans="1:22" ht="15" customHeight="1">
      <c r="A455" s="1"/>
      <c r="B455" s="353" t="s">
        <v>800</v>
      </c>
      <c r="C455" s="15"/>
      <c r="D455" s="47" t="s">
        <v>230</v>
      </c>
      <c r="E455" s="48"/>
      <c r="F455" s="31"/>
      <c r="G455" s="31" t="s">
        <v>11</v>
      </c>
      <c r="H455" s="175"/>
      <c r="I455" s="175"/>
      <c r="J455" s="175">
        <f>SUM(H455*I455)</f>
        <v>0</v>
      </c>
      <c r="K455" s="176"/>
      <c r="L455" s="164"/>
      <c r="M455" s="174"/>
      <c r="N455" s="408"/>
      <c r="O455" s="272"/>
      <c r="P455" s="272"/>
      <c r="Q455" s="174"/>
      <c r="R455" s="174"/>
      <c r="S455" s="174"/>
      <c r="T455" s="174"/>
      <c r="U455" s="174"/>
      <c r="V455" s="174"/>
    </row>
    <row r="456" spans="1:22" ht="15" customHeight="1">
      <c r="A456" s="1"/>
      <c r="B456" s="353" t="s">
        <v>801</v>
      </c>
      <c r="C456" s="15"/>
      <c r="D456" s="47" t="s">
        <v>231</v>
      </c>
      <c r="E456" s="48"/>
      <c r="F456" s="31"/>
      <c r="G456" s="31" t="s">
        <v>11</v>
      </c>
      <c r="H456" s="175"/>
      <c r="I456" s="175"/>
      <c r="J456" s="175">
        <f>SUM(H456*I456)</f>
        <v>0</v>
      </c>
      <c r="K456" s="176"/>
      <c r="L456" s="164"/>
      <c r="M456" s="174"/>
      <c r="N456" s="408"/>
      <c r="O456" s="272"/>
      <c r="P456" s="272"/>
      <c r="Q456" s="174"/>
      <c r="R456" s="174"/>
      <c r="S456" s="174"/>
      <c r="T456" s="174"/>
      <c r="U456" s="174"/>
      <c r="V456" s="174"/>
    </row>
    <row r="457" spans="1:22" s="323" customFormat="1" ht="15" customHeight="1">
      <c r="A457" s="317"/>
      <c r="B457" s="353" t="s">
        <v>1039</v>
      </c>
      <c r="C457" s="496"/>
      <c r="D457" s="500" t="s">
        <v>232</v>
      </c>
      <c r="E457" s="501"/>
      <c r="F457" s="502"/>
      <c r="G457" s="502" t="s">
        <v>11</v>
      </c>
      <c r="H457" s="495"/>
      <c r="I457" s="495"/>
      <c r="J457" s="495">
        <f>SUM(H457*I457)</f>
        <v>0</v>
      </c>
      <c r="K457" s="430"/>
      <c r="L457" s="322"/>
      <c r="M457" s="431"/>
      <c r="N457" s="272"/>
      <c r="O457" s="272"/>
      <c r="P457" s="272"/>
      <c r="Q457" s="431"/>
      <c r="R457" s="431"/>
      <c r="S457" s="431"/>
      <c r="T457" s="431"/>
      <c r="U457" s="431"/>
      <c r="V457" s="431"/>
    </row>
    <row r="458" spans="1:22" ht="15" customHeight="1">
      <c r="A458" s="7"/>
      <c r="B458" s="353"/>
      <c r="C458" s="15"/>
      <c r="D458" s="47"/>
      <c r="E458" s="48"/>
      <c r="F458" s="31"/>
      <c r="G458" s="31"/>
      <c r="H458" s="175"/>
      <c r="I458" s="175"/>
      <c r="J458" s="175"/>
      <c r="K458" s="172"/>
      <c r="L458" s="164"/>
      <c r="M458" s="174"/>
      <c r="N458" s="408"/>
      <c r="O458" s="272"/>
      <c r="P458" s="272"/>
      <c r="Q458" s="174"/>
      <c r="R458" s="174"/>
      <c r="S458" s="174"/>
      <c r="T458" s="174"/>
      <c r="U458" s="174"/>
      <c r="V458" s="174"/>
    </row>
    <row r="459" spans="1:22" ht="15" customHeight="1">
      <c r="A459" s="1"/>
      <c r="B459" s="156" t="s">
        <v>802</v>
      </c>
      <c r="C459" s="121" t="s">
        <v>738</v>
      </c>
      <c r="D459" s="118"/>
      <c r="E459" s="118"/>
      <c r="F459" s="119"/>
      <c r="G459" s="119"/>
      <c r="H459" s="169"/>
      <c r="I459" s="169"/>
      <c r="J459" s="169"/>
      <c r="K459" s="437">
        <f>SUM(J460:J463)</f>
        <v>0</v>
      </c>
      <c r="L459" s="164"/>
      <c r="M459" s="171">
        <f>SUM(M460:M462)</f>
        <v>0</v>
      </c>
      <c r="N459" s="411"/>
      <c r="O459" s="274"/>
      <c r="P459" s="274"/>
      <c r="Q459" s="282"/>
      <c r="R459" s="269"/>
      <c r="S459" s="269"/>
      <c r="T459" s="269"/>
      <c r="U459" s="269"/>
      <c r="V459" s="283"/>
    </row>
    <row r="460" spans="1:22" ht="15" customHeight="1">
      <c r="A460" s="1"/>
      <c r="B460" s="353" t="s">
        <v>803</v>
      </c>
      <c r="C460" s="15"/>
      <c r="D460" s="88" t="s">
        <v>234</v>
      </c>
      <c r="E460" s="71"/>
      <c r="F460" s="33"/>
      <c r="G460" s="33" t="s">
        <v>58</v>
      </c>
      <c r="H460" s="172"/>
      <c r="I460" s="172"/>
      <c r="J460" s="507">
        <f>SUM(H460*I460)</f>
        <v>0</v>
      </c>
      <c r="K460" s="173"/>
      <c r="L460" s="164"/>
      <c r="M460" s="174"/>
      <c r="N460" s="408"/>
      <c r="O460" s="272"/>
      <c r="P460" s="272"/>
      <c r="Q460" s="174"/>
      <c r="R460" s="174"/>
      <c r="S460" s="174"/>
      <c r="T460" s="174"/>
      <c r="U460" s="174"/>
      <c r="V460" s="174"/>
    </row>
    <row r="461" spans="1:22" ht="15" customHeight="1">
      <c r="A461" s="1"/>
      <c r="B461" s="353" t="s">
        <v>804</v>
      </c>
      <c r="C461" s="15"/>
      <c r="D461" s="47" t="s">
        <v>235</v>
      </c>
      <c r="E461" s="48"/>
      <c r="F461" s="31"/>
      <c r="G461" s="31" t="s">
        <v>58</v>
      </c>
      <c r="H461" s="175"/>
      <c r="I461" s="175"/>
      <c r="J461" s="508">
        <f>SUM(H461*I461)</f>
        <v>0</v>
      </c>
      <c r="K461" s="176"/>
      <c r="L461" s="164"/>
      <c r="M461" s="174"/>
      <c r="N461" s="408"/>
      <c r="O461" s="272"/>
      <c r="P461" s="272"/>
      <c r="Q461" s="174"/>
      <c r="R461" s="174"/>
      <c r="S461" s="174"/>
      <c r="T461" s="174"/>
      <c r="U461" s="174"/>
      <c r="V461" s="174"/>
    </row>
    <row r="462" spans="1:22" ht="15" customHeight="1">
      <c r="A462" s="1"/>
      <c r="B462" s="353" t="s">
        <v>1022</v>
      </c>
      <c r="C462" s="15"/>
      <c r="D462" s="47" t="s">
        <v>237</v>
      </c>
      <c r="E462" s="48"/>
      <c r="F462" s="31"/>
      <c r="G462" s="41" t="s">
        <v>58</v>
      </c>
      <c r="H462" s="175"/>
      <c r="I462" s="175"/>
      <c r="J462" s="508">
        <f>SUM(H462*I462)</f>
        <v>0</v>
      </c>
      <c r="K462" s="176"/>
      <c r="L462" s="164"/>
      <c r="M462" s="174"/>
      <c r="N462" s="408"/>
      <c r="O462" s="272"/>
      <c r="P462" s="272"/>
      <c r="Q462" s="174"/>
      <c r="R462" s="174"/>
      <c r="S462" s="174"/>
      <c r="T462" s="174"/>
      <c r="U462" s="174"/>
      <c r="V462" s="174"/>
    </row>
    <row r="463" spans="1:22" ht="15" customHeight="1">
      <c r="A463" s="1"/>
      <c r="B463" s="353"/>
      <c r="C463" s="15"/>
      <c r="D463" s="47"/>
      <c r="E463" s="48"/>
      <c r="F463" s="31"/>
      <c r="G463" s="41"/>
      <c r="H463" s="175"/>
      <c r="I463" s="175"/>
      <c r="J463" s="508"/>
      <c r="K463" s="172"/>
      <c r="L463" s="164"/>
      <c r="M463" s="174"/>
      <c r="N463" s="408"/>
      <c r="O463" s="272"/>
      <c r="P463" s="272"/>
      <c r="Q463" s="174"/>
      <c r="R463" s="174"/>
      <c r="S463" s="174"/>
      <c r="T463" s="174"/>
      <c r="U463" s="174"/>
      <c r="V463" s="174"/>
    </row>
    <row r="464" spans="1:22" ht="15" customHeight="1">
      <c r="A464" s="1"/>
      <c r="B464" s="156" t="s">
        <v>805</v>
      </c>
      <c r="C464" s="121" t="s">
        <v>238</v>
      </c>
      <c r="D464" s="118"/>
      <c r="E464" s="118"/>
      <c r="F464" s="119"/>
      <c r="G464" s="119"/>
      <c r="H464" s="169"/>
      <c r="I464" s="169"/>
      <c r="J464" s="169"/>
      <c r="K464" s="194">
        <f>SUM(J465:J471)</f>
        <v>0</v>
      </c>
      <c r="L464" s="164"/>
      <c r="M464" s="171">
        <f>SUM(M465:M471)</f>
        <v>0</v>
      </c>
      <c r="N464" s="411"/>
      <c r="O464" s="274"/>
      <c r="P464" s="274"/>
      <c r="Q464" s="282"/>
      <c r="R464" s="269"/>
      <c r="S464" s="269"/>
      <c r="T464" s="269"/>
      <c r="U464" s="269"/>
      <c r="V464" s="283"/>
    </row>
    <row r="465" spans="1:22" ht="15" customHeight="1">
      <c r="A465" s="1"/>
      <c r="B465" s="353" t="s">
        <v>806</v>
      </c>
      <c r="C465" s="15"/>
      <c r="D465" s="88" t="s">
        <v>239</v>
      </c>
      <c r="E465" s="71"/>
      <c r="F465" s="33"/>
      <c r="G465" s="33" t="s">
        <v>18</v>
      </c>
      <c r="H465" s="172"/>
      <c r="I465" s="172"/>
      <c r="J465" s="172">
        <f aca="true" t="shared" si="24" ref="J465:J471">SUM(H465*I465)</f>
        <v>0</v>
      </c>
      <c r="K465" s="173"/>
      <c r="L465" s="164"/>
      <c r="M465" s="174"/>
      <c r="N465" s="408"/>
      <c r="O465" s="272"/>
      <c r="P465" s="272"/>
      <c r="Q465" s="174"/>
      <c r="R465" s="174"/>
      <c r="S465" s="174"/>
      <c r="T465" s="174"/>
      <c r="U465" s="174"/>
      <c r="V465" s="174"/>
    </row>
    <row r="466" spans="1:22" ht="15" customHeight="1">
      <c r="A466" s="1"/>
      <c r="B466" s="353" t="s">
        <v>807</v>
      </c>
      <c r="C466" s="15"/>
      <c r="D466" s="47" t="s">
        <v>240</v>
      </c>
      <c r="E466" s="48"/>
      <c r="F466" s="31"/>
      <c r="G466" s="31" t="s">
        <v>18</v>
      </c>
      <c r="H466" s="175"/>
      <c r="I466" s="175"/>
      <c r="J466" s="175">
        <f t="shared" si="24"/>
        <v>0</v>
      </c>
      <c r="K466" s="176"/>
      <c r="L466" s="164"/>
      <c r="M466" s="174"/>
      <c r="N466" s="408"/>
      <c r="O466" s="272"/>
      <c r="P466" s="272"/>
      <c r="Q466" s="174"/>
      <c r="R466" s="174"/>
      <c r="S466" s="174"/>
      <c r="T466" s="174"/>
      <c r="U466" s="174"/>
      <c r="V466" s="174"/>
    </row>
    <row r="467" spans="1:22" ht="15" customHeight="1">
      <c r="A467" s="1"/>
      <c r="B467" s="353" t="s">
        <v>1027</v>
      </c>
      <c r="C467" s="15"/>
      <c r="D467" s="47" t="s">
        <v>241</v>
      </c>
      <c r="E467" s="48"/>
      <c r="F467" s="31"/>
      <c r="G467" s="41" t="s">
        <v>434</v>
      </c>
      <c r="H467" s="175"/>
      <c r="I467" s="175"/>
      <c r="J467" s="175">
        <f t="shared" si="24"/>
        <v>0</v>
      </c>
      <c r="K467" s="176"/>
      <c r="L467" s="164"/>
      <c r="M467" s="174"/>
      <c r="N467" s="408"/>
      <c r="O467" s="272"/>
      <c r="P467" s="272"/>
      <c r="Q467" s="174"/>
      <c r="R467" s="174"/>
      <c r="S467" s="174"/>
      <c r="T467" s="174"/>
      <c r="U467" s="174"/>
      <c r="V467" s="174"/>
    </row>
    <row r="468" spans="1:22" ht="15" customHeight="1">
      <c r="A468" s="1"/>
      <c r="B468" s="353" t="s">
        <v>1028</v>
      </c>
      <c r="C468" s="15"/>
      <c r="D468" s="52" t="s">
        <v>555</v>
      </c>
      <c r="E468" s="72"/>
      <c r="F468" s="31"/>
      <c r="G468" s="31" t="s">
        <v>11</v>
      </c>
      <c r="H468" s="175"/>
      <c r="I468" s="175"/>
      <c r="J468" s="175">
        <f t="shared" si="24"/>
        <v>0</v>
      </c>
      <c r="K468" s="176"/>
      <c r="L468" s="164"/>
      <c r="M468" s="174"/>
      <c r="N468" s="408"/>
      <c r="O468" s="272"/>
      <c r="P468" s="272"/>
      <c r="Q468" s="174"/>
      <c r="R468" s="174"/>
      <c r="S468" s="174"/>
      <c r="T468" s="174"/>
      <c r="U468" s="174"/>
      <c r="V468" s="174"/>
    </row>
    <row r="469" spans="1:22" ht="15" customHeight="1">
      <c r="A469" s="1"/>
      <c r="B469" s="353" t="s">
        <v>1029</v>
      </c>
      <c r="C469" s="15"/>
      <c r="D469" s="47" t="s">
        <v>242</v>
      </c>
      <c r="E469" s="48"/>
      <c r="F469" s="31"/>
      <c r="G469" s="41" t="s">
        <v>434</v>
      </c>
      <c r="H469" s="175"/>
      <c r="I469" s="175"/>
      <c r="J469" s="175">
        <f t="shared" si="24"/>
        <v>0</v>
      </c>
      <c r="K469" s="176"/>
      <c r="L469" s="164"/>
      <c r="M469" s="174"/>
      <c r="N469" s="408"/>
      <c r="O469" s="272"/>
      <c r="P469" s="272"/>
      <c r="Q469" s="174"/>
      <c r="R469" s="174"/>
      <c r="S469" s="174"/>
      <c r="T469" s="174"/>
      <c r="U469" s="174"/>
      <c r="V469" s="174"/>
    </row>
    <row r="470" spans="1:22" ht="15" customHeight="1">
      <c r="A470" s="1"/>
      <c r="B470" s="353" t="s">
        <v>1092</v>
      </c>
      <c r="C470" s="15"/>
      <c r="D470" s="47" t="s">
        <v>213</v>
      </c>
      <c r="E470" s="48"/>
      <c r="F470" s="31"/>
      <c r="G470" s="31" t="s">
        <v>11</v>
      </c>
      <c r="H470" s="175"/>
      <c r="I470" s="175"/>
      <c r="J470" s="175">
        <f t="shared" si="24"/>
        <v>0</v>
      </c>
      <c r="K470" s="176"/>
      <c r="L470" s="164"/>
      <c r="M470" s="174"/>
      <c r="N470" s="408"/>
      <c r="O470" s="272"/>
      <c r="P470" s="272"/>
      <c r="Q470" s="174"/>
      <c r="R470" s="174"/>
      <c r="S470" s="174"/>
      <c r="T470" s="174"/>
      <c r="U470" s="174"/>
      <c r="V470" s="174"/>
    </row>
    <row r="471" spans="1:22" ht="15" customHeight="1">
      <c r="A471" s="1"/>
      <c r="B471" s="353" t="s">
        <v>1376</v>
      </c>
      <c r="C471" s="15"/>
      <c r="D471" s="47" t="s">
        <v>243</v>
      </c>
      <c r="E471" s="48"/>
      <c r="F471" s="31"/>
      <c r="G471" s="31" t="s">
        <v>11</v>
      </c>
      <c r="H471" s="175"/>
      <c r="I471" s="175"/>
      <c r="J471" s="175">
        <f t="shared" si="24"/>
        <v>0</v>
      </c>
      <c r="K471" s="176"/>
      <c r="L471" s="164"/>
      <c r="M471" s="174"/>
      <c r="N471" s="408"/>
      <c r="O471" s="272"/>
      <c r="P471" s="272"/>
      <c r="Q471" s="174"/>
      <c r="R471" s="174"/>
      <c r="S471" s="174"/>
      <c r="T471" s="174"/>
      <c r="U471" s="174"/>
      <c r="V471" s="174"/>
    </row>
    <row r="472" spans="1:22" ht="15" customHeight="1">
      <c r="A472" s="1"/>
      <c r="B472" s="156" t="s">
        <v>808</v>
      </c>
      <c r="C472" s="121" t="s">
        <v>246</v>
      </c>
      <c r="D472" s="118"/>
      <c r="E472" s="118"/>
      <c r="F472" s="119"/>
      <c r="G472" s="119"/>
      <c r="H472" s="169"/>
      <c r="I472" s="169"/>
      <c r="J472" s="169"/>
      <c r="K472" s="170">
        <f>SUM(J473:J479)</f>
        <v>0</v>
      </c>
      <c r="L472" s="164"/>
      <c r="M472" s="171">
        <f>SUM(M473:M479)</f>
        <v>0</v>
      </c>
      <c r="N472" s="411"/>
      <c r="O472" s="274"/>
      <c r="P472" s="274"/>
      <c r="Q472" s="282"/>
      <c r="R472" s="269"/>
      <c r="S472" s="269"/>
      <c r="T472" s="269"/>
      <c r="U472" s="269"/>
      <c r="V472" s="283"/>
    </row>
    <row r="473" spans="1:22" ht="15" customHeight="1">
      <c r="A473" s="1"/>
      <c r="B473" s="353" t="s">
        <v>809</v>
      </c>
      <c r="C473" s="21"/>
      <c r="D473" s="88" t="s">
        <v>220</v>
      </c>
      <c r="E473" s="71"/>
      <c r="F473" s="33"/>
      <c r="G473" s="33" t="s">
        <v>18</v>
      </c>
      <c r="H473" s="172"/>
      <c r="I473" s="172"/>
      <c r="J473" s="172">
        <f aca="true" t="shared" si="25" ref="J473:J479">SUM(H473*I473)</f>
        <v>0</v>
      </c>
      <c r="K473" s="176"/>
      <c r="L473" s="164"/>
      <c r="M473" s="174"/>
      <c r="N473" s="408"/>
      <c r="O473" s="272"/>
      <c r="P473" s="272"/>
      <c r="Q473" s="174"/>
      <c r="R473" s="174"/>
      <c r="S473" s="174"/>
      <c r="T473" s="174"/>
      <c r="U473" s="174"/>
      <c r="V473" s="174"/>
    </row>
    <row r="474" spans="1:22" ht="15" customHeight="1">
      <c r="A474" s="1"/>
      <c r="B474" s="353" t="s">
        <v>810</v>
      </c>
      <c r="C474" s="15"/>
      <c r="D474" s="47" t="s">
        <v>213</v>
      </c>
      <c r="E474" s="48"/>
      <c r="F474" s="31"/>
      <c r="G474" s="31" t="s">
        <v>11</v>
      </c>
      <c r="H474" s="175"/>
      <c r="I474" s="175"/>
      <c r="J474" s="175">
        <f t="shared" si="25"/>
        <v>0</v>
      </c>
      <c r="K474" s="176"/>
      <c r="L474" s="164"/>
      <c r="M474" s="174"/>
      <c r="N474" s="408"/>
      <c r="O474" s="272"/>
      <c r="P474" s="272"/>
      <c r="Q474" s="174"/>
      <c r="R474" s="174"/>
      <c r="S474" s="174"/>
      <c r="T474" s="174"/>
      <c r="U474" s="174"/>
      <c r="V474" s="174"/>
    </row>
    <row r="475" spans="1:22" ht="15" customHeight="1">
      <c r="A475" s="1"/>
      <c r="B475" s="353" t="s">
        <v>811</v>
      </c>
      <c r="C475" s="15"/>
      <c r="D475" s="47" t="s">
        <v>247</v>
      </c>
      <c r="E475" s="48"/>
      <c r="F475" s="31"/>
      <c r="G475" s="41" t="s">
        <v>434</v>
      </c>
      <c r="H475" s="175"/>
      <c r="I475" s="175"/>
      <c r="J475" s="175">
        <f t="shared" si="25"/>
        <v>0</v>
      </c>
      <c r="K475" s="176"/>
      <c r="L475" s="164"/>
      <c r="M475" s="174"/>
      <c r="N475" s="408"/>
      <c r="O475" s="272"/>
      <c r="P475" s="272"/>
      <c r="Q475" s="174"/>
      <c r="R475" s="174"/>
      <c r="S475" s="174"/>
      <c r="T475" s="174"/>
      <c r="U475" s="174"/>
      <c r="V475" s="174"/>
    </row>
    <row r="476" spans="1:22" ht="15" customHeight="1">
      <c r="A476" s="1"/>
      <c r="B476" s="353" t="s">
        <v>812</v>
      </c>
      <c r="C476" s="15"/>
      <c r="D476" s="47" t="s">
        <v>243</v>
      </c>
      <c r="E476" s="48"/>
      <c r="F476" s="31"/>
      <c r="G476" s="41" t="s">
        <v>434</v>
      </c>
      <c r="H476" s="175"/>
      <c r="I476" s="175"/>
      <c r="J476" s="175">
        <f t="shared" si="25"/>
        <v>0</v>
      </c>
      <c r="K476" s="176"/>
      <c r="L476" s="164"/>
      <c r="M476" s="174"/>
      <c r="N476" s="408"/>
      <c r="O476" s="272"/>
      <c r="P476" s="272"/>
      <c r="Q476" s="174"/>
      <c r="R476" s="174"/>
      <c r="S476" s="174"/>
      <c r="T476" s="174"/>
      <c r="U476" s="174"/>
      <c r="V476" s="174"/>
    </row>
    <row r="477" spans="1:22" ht="15" customHeight="1">
      <c r="A477" s="1"/>
      <c r="B477" s="353" t="s">
        <v>813</v>
      </c>
      <c r="C477" s="15"/>
      <c r="D477" s="47" t="s">
        <v>248</v>
      </c>
      <c r="E477" s="48"/>
      <c r="F477" s="31"/>
      <c r="G477" s="31" t="s">
        <v>28</v>
      </c>
      <c r="H477" s="175"/>
      <c r="I477" s="175"/>
      <c r="J477" s="175">
        <f t="shared" si="25"/>
        <v>0</v>
      </c>
      <c r="K477" s="176"/>
      <c r="L477" s="164"/>
      <c r="M477" s="174"/>
      <c r="N477" s="408"/>
      <c r="O477" s="272"/>
      <c r="P477" s="272"/>
      <c r="Q477" s="174"/>
      <c r="R477" s="174"/>
      <c r="S477" s="174"/>
      <c r="T477" s="174"/>
      <c r="U477" s="174"/>
      <c r="V477" s="174"/>
    </row>
    <row r="478" spans="1:22" ht="15" customHeight="1">
      <c r="A478" s="1"/>
      <c r="B478" s="353" t="s">
        <v>814</v>
      </c>
      <c r="C478" s="15"/>
      <c r="D478" s="47" t="s">
        <v>249</v>
      </c>
      <c r="E478" s="48"/>
      <c r="F478" s="31"/>
      <c r="G478" s="31" t="s">
        <v>11</v>
      </c>
      <c r="H478" s="175"/>
      <c r="I478" s="175"/>
      <c r="J478" s="175">
        <f t="shared" si="25"/>
        <v>0</v>
      </c>
      <c r="K478" s="176"/>
      <c r="L478" s="164"/>
      <c r="M478" s="174"/>
      <c r="N478" s="408"/>
      <c r="O478" s="272"/>
      <c r="P478" s="272"/>
      <c r="Q478" s="174"/>
      <c r="R478" s="174"/>
      <c r="S478" s="174"/>
      <c r="T478" s="174"/>
      <c r="U478" s="174"/>
      <c r="V478" s="174"/>
    </row>
    <row r="479" spans="1:22" ht="15" customHeight="1">
      <c r="A479" s="1"/>
      <c r="B479" s="353" t="s">
        <v>815</v>
      </c>
      <c r="C479" s="15"/>
      <c r="D479" s="85" t="s">
        <v>250</v>
      </c>
      <c r="E479" s="86"/>
      <c r="F479" s="37"/>
      <c r="G479" s="37" t="s">
        <v>11</v>
      </c>
      <c r="H479" s="173"/>
      <c r="I479" s="173"/>
      <c r="J479" s="173">
        <f t="shared" si="25"/>
        <v>0</v>
      </c>
      <c r="K479" s="172"/>
      <c r="L479" s="164"/>
      <c r="M479" s="174"/>
      <c r="N479" s="408"/>
      <c r="O479" s="272"/>
      <c r="P479" s="272"/>
      <c r="Q479" s="174"/>
      <c r="R479" s="174"/>
      <c r="S479" s="174"/>
      <c r="T479" s="174"/>
      <c r="U479" s="174"/>
      <c r="V479" s="174"/>
    </row>
    <row r="480" spans="1:22" ht="15" customHeight="1">
      <c r="A480" s="1"/>
      <c r="B480" s="156" t="s">
        <v>817</v>
      </c>
      <c r="C480" s="121" t="s">
        <v>253</v>
      </c>
      <c r="D480" s="118"/>
      <c r="E480" s="118"/>
      <c r="F480" s="119"/>
      <c r="G480" s="119"/>
      <c r="H480" s="169"/>
      <c r="I480" s="169"/>
      <c r="J480" s="169"/>
      <c r="K480" s="170">
        <f>SUM(J481:J485)</f>
        <v>0</v>
      </c>
      <c r="L480" s="164"/>
      <c r="M480" s="171">
        <f>SUM(M481:M485)</f>
        <v>0</v>
      </c>
      <c r="N480" s="411"/>
      <c r="O480" s="274"/>
      <c r="P480" s="274"/>
      <c r="Q480" s="282"/>
      <c r="R480" s="269"/>
      <c r="S480" s="269"/>
      <c r="T480" s="269"/>
      <c r="U480" s="269"/>
      <c r="V480" s="283"/>
    </row>
    <row r="481" spans="1:22" ht="15" customHeight="1">
      <c r="A481" s="1"/>
      <c r="B481" s="353" t="s">
        <v>818</v>
      </c>
      <c r="C481" s="15"/>
      <c r="D481" s="88" t="s">
        <v>220</v>
      </c>
      <c r="E481" s="71"/>
      <c r="F481" s="33"/>
      <c r="G481" s="33" t="s">
        <v>18</v>
      </c>
      <c r="H481" s="172"/>
      <c r="I481" s="172"/>
      <c r="J481" s="172">
        <f>SUM(H481*I481)</f>
        <v>0</v>
      </c>
      <c r="K481" s="173"/>
      <c r="L481" s="164"/>
      <c r="M481" s="174"/>
      <c r="N481" s="408"/>
      <c r="O481" s="272"/>
      <c r="P481" s="272"/>
      <c r="Q481" s="174"/>
      <c r="R481" s="174"/>
      <c r="S481" s="174"/>
      <c r="T481" s="174"/>
      <c r="U481" s="174"/>
      <c r="V481" s="174"/>
    </row>
    <row r="482" spans="1:22" ht="15" customHeight="1">
      <c r="A482" s="1"/>
      <c r="B482" s="353" t="s">
        <v>819</v>
      </c>
      <c r="C482" s="15"/>
      <c r="D482" s="47" t="s">
        <v>241</v>
      </c>
      <c r="E482" s="48"/>
      <c r="F482" s="31"/>
      <c r="G482" s="41" t="s">
        <v>434</v>
      </c>
      <c r="H482" s="175"/>
      <c r="I482" s="175"/>
      <c r="J482" s="175">
        <f>SUM(H482*I482)</f>
        <v>0</v>
      </c>
      <c r="K482" s="176"/>
      <c r="L482" s="164"/>
      <c r="M482" s="174"/>
      <c r="N482" s="408"/>
      <c r="O482" s="272"/>
      <c r="P482" s="272"/>
      <c r="Q482" s="174"/>
      <c r="R482" s="174"/>
      <c r="S482" s="174"/>
      <c r="T482" s="174"/>
      <c r="U482" s="174"/>
      <c r="V482" s="174"/>
    </row>
    <row r="483" spans="1:22" ht="15" customHeight="1">
      <c r="A483" s="1"/>
      <c r="B483" s="353" t="s">
        <v>820</v>
      </c>
      <c r="C483" s="15"/>
      <c r="D483" s="47" t="s">
        <v>213</v>
      </c>
      <c r="E483" s="48"/>
      <c r="F483" s="31"/>
      <c r="G483" s="31" t="s">
        <v>11</v>
      </c>
      <c r="H483" s="175"/>
      <c r="I483" s="175"/>
      <c r="J483" s="175">
        <f>SUM(H483*I483)</f>
        <v>0</v>
      </c>
      <c r="K483" s="176"/>
      <c r="L483" s="164"/>
      <c r="M483" s="174"/>
      <c r="N483" s="408"/>
      <c r="O483" s="272"/>
      <c r="P483" s="272"/>
      <c r="Q483" s="174"/>
      <c r="R483" s="174"/>
      <c r="S483" s="174"/>
      <c r="T483" s="174"/>
      <c r="U483" s="174"/>
      <c r="V483" s="174"/>
    </row>
    <row r="484" spans="1:22" ht="15" customHeight="1">
      <c r="A484" s="1"/>
      <c r="B484" s="353" t="s">
        <v>821</v>
      </c>
      <c r="C484" s="15"/>
      <c r="D484" s="47" t="s">
        <v>254</v>
      </c>
      <c r="E484" s="48"/>
      <c r="F484" s="31"/>
      <c r="G484" s="41" t="s">
        <v>434</v>
      </c>
      <c r="H484" s="175"/>
      <c r="I484" s="175"/>
      <c r="J484" s="175">
        <f>SUM(H484*I484)</f>
        <v>0</v>
      </c>
      <c r="K484" s="176"/>
      <c r="L484" s="164"/>
      <c r="M484" s="174"/>
      <c r="N484" s="408"/>
      <c r="O484" s="272"/>
      <c r="P484" s="272"/>
      <c r="Q484" s="174"/>
      <c r="R484" s="174"/>
      <c r="S484" s="174"/>
      <c r="T484" s="174"/>
      <c r="U484" s="174"/>
      <c r="V484" s="174"/>
    </row>
    <row r="485" spans="1:22" ht="15" customHeight="1">
      <c r="A485" s="1"/>
      <c r="B485" s="353" t="s">
        <v>822</v>
      </c>
      <c r="C485" s="15"/>
      <c r="D485" s="85" t="s">
        <v>245</v>
      </c>
      <c r="E485" s="86"/>
      <c r="F485" s="37"/>
      <c r="G485" s="37" t="s">
        <v>28</v>
      </c>
      <c r="H485" s="173"/>
      <c r="I485" s="173"/>
      <c r="J485" s="173">
        <f>SUM(H485*I485)</f>
        <v>0</v>
      </c>
      <c r="K485" s="172"/>
      <c r="L485" s="164"/>
      <c r="M485" s="174"/>
      <c r="N485" s="408"/>
      <c r="O485" s="272"/>
      <c r="P485" s="272"/>
      <c r="Q485" s="174"/>
      <c r="R485" s="174"/>
      <c r="S485" s="174"/>
      <c r="T485" s="174"/>
      <c r="U485" s="174"/>
      <c r="V485" s="174"/>
    </row>
    <row r="486" spans="1:22" ht="15" customHeight="1">
      <c r="A486" s="1"/>
      <c r="B486" s="156" t="s">
        <v>842</v>
      </c>
      <c r="C486" s="121" t="s">
        <v>256</v>
      </c>
      <c r="D486" s="118"/>
      <c r="E486" s="118"/>
      <c r="F486" s="119"/>
      <c r="G486" s="119"/>
      <c r="H486" s="169"/>
      <c r="I486" s="169"/>
      <c r="J486" s="169"/>
      <c r="K486" s="194">
        <f>SUM(J487:J499)</f>
        <v>0</v>
      </c>
      <c r="L486" s="164"/>
      <c r="M486" s="171">
        <f>SUM(M487:M495)</f>
        <v>0</v>
      </c>
      <c r="N486" s="411"/>
      <c r="O486" s="274"/>
      <c r="P486" s="274"/>
      <c r="Q486" s="282"/>
      <c r="R486" s="269"/>
      <c r="S486" s="269"/>
      <c r="T486" s="269"/>
      <c r="U486" s="269"/>
      <c r="V486" s="283"/>
    </row>
    <row r="487" spans="1:22" ht="15" customHeight="1">
      <c r="A487" s="1"/>
      <c r="B487" s="503" t="s">
        <v>843</v>
      </c>
      <c r="C487" s="241"/>
      <c r="D487" s="70" t="s">
        <v>257</v>
      </c>
      <c r="E487" s="71"/>
      <c r="F487" s="33"/>
      <c r="G487" s="78" t="s">
        <v>434</v>
      </c>
      <c r="H487" s="172"/>
      <c r="I487" s="172"/>
      <c r="J487" s="172">
        <f aca="true" t="shared" si="26" ref="J487:J495">SUM(H487*I487)</f>
        <v>0</v>
      </c>
      <c r="K487" s="173"/>
      <c r="L487" s="164"/>
      <c r="M487" s="174"/>
      <c r="N487" s="408"/>
      <c r="O487" s="272"/>
      <c r="P487" s="272"/>
      <c r="Q487" s="174"/>
      <c r="R487" s="174"/>
      <c r="S487" s="174"/>
      <c r="T487" s="174"/>
      <c r="U487" s="174"/>
      <c r="V487" s="174"/>
    </row>
    <row r="488" spans="1:22" ht="15" customHeight="1">
      <c r="A488" s="1"/>
      <c r="B488" s="503" t="s">
        <v>845</v>
      </c>
      <c r="C488" s="126"/>
      <c r="D488" s="35" t="s">
        <v>121</v>
      </c>
      <c r="E488" s="48"/>
      <c r="F488" s="31"/>
      <c r="G488" s="41" t="s">
        <v>434</v>
      </c>
      <c r="H488" s="175"/>
      <c r="I488" s="175"/>
      <c r="J488" s="175">
        <f t="shared" si="26"/>
        <v>0</v>
      </c>
      <c r="K488" s="176"/>
      <c r="L488" s="164"/>
      <c r="M488" s="174"/>
      <c r="N488" s="408"/>
      <c r="O488" s="272"/>
      <c r="P488" s="272"/>
      <c r="Q488" s="174"/>
      <c r="R488" s="174"/>
      <c r="S488" s="174"/>
      <c r="T488" s="174"/>
      <c r="U488" s="174"/>
      <c r="V488" s="174"/>
    </row>
    <row r="489" spans="1:22" ht="15" customHeight="1">
      <c r="A489" s="1"/>
      <c r="B489" s="503" t="s">
        <v>846</v>
      </c>
      <c r="C489" s="126"/>
      <c r="D489" s="35" t="s">
        <v>259</v>
      </c>
      <c r="E489" s="48"/>
      <c r="F489" s="31"/>
      <c r="G489" s="31" t="s">
        <v>28</v>
      </c>
      <c r="H489" s="175"/>
      <c r="I489" s="175"/>
      <c r="J489" s="175">
        <f t="shared" si="26"/>
        <v>0</v>
      </c>
      <c r="K489" s="176"/>
      <c r="L489" s="164"/>
      <c r="M489" s="174"/>
      <c r="N489" s="408"/>
      <c r="O489" s="272"/>
      <c r="P489" s="272"/>
      <c r="Q489" s="174"/>
      <c r="R489" s="174"/>
      <c r="S489" s="174"/>
      <c r="T489" s="174"/>
      <c r="U489" s="174"/>
      <c r="V489" s="174"/>
    </row>
    <row r="490" spans="1:22" ht="15" customHeight="1">
      <c r="A490" s="1"/>
      <c r="B490" s="503" t="s">
        <v>847</v>
      </c>
      <c r="C490" s="126"/>
      <c r="D490" s="35" t="s">
        <v>260</v>
      </c>
      <c r="E490" s="48"/>
      <c r="F490" s="31"/>
      <c r="G490" s="31" t="s">
        <v>28</v>
      </c>
      <c r="H490" s="175"/>
      <c r="I490" s="175"/>
      <c r="J490" s="175">
        <f t="shared" si="26"/>
        <v>0</v>
      </c>
      <c r="K490" s="176"/>
      <c r="L490" s="164"/>
      <c r="M490" s="174"/>
      <c r="N490" s="408"/>
      <c r="O490" s="272"/>
      <c r="P490" s="272"/>
      <c r="Q490" s="174"/>
      <c r="R490" s="174"/>
      <c r="S490" s="174"/>
      <c r="T490" s="174"/>
      <c r="U490" s="174"/>
      <c r="V490" s="174"/>
    </row>
    <row r="491" spans="1:22" ht="15" customHeight="1">
      <c r="A491" s="1"/>
      <c r="B491" s="503" t="s">
        <v>848</v>
      </c>
      <c r="C491" s="126"/>
      <c r="D491" s="35" t="s">
        <v>269</v>
      </c>
      <c r="E491" s="48"/>
      <c r="F491" s="31"/>
      <c r="G491" s="31" t="s">
        <v>58</v>
      </c>
      <c r="H491" s="175"/>
      <c r="I491" s="175"/>
      <c r="J491" s="175">
        <f t="shared" si="26"/>
        <v>0</v>
      </c>
      <c r="K491" s="176"/>
      <c r="L491" s="164"/>
      <c r="M491" s="174"/>
      <c r="N491" s="408"/>
      <c r="O491" s="272"/>
      <c r="P491" s="272"/>
      <c r="Q491" s="174"/>
      <c r="R491" s="174"/>
      <c r="S491" s="174"/>
      <c r="T491" s="174"/>
      <c r="U491" s="174"/>
      <c r="V491" s="174"/>
    </row>
    <row r="492" spans="1:22" ht="15" customHeight="1">
      <c r="A492" s="1"/>
      <c r="B492" s="503" t="s">
        <v>849</v>
      </c>
      <c r="C492" s="126"/>
      <c r="D492" s="35" t="s">
        <v>270</v>
      </c>
      <c r="E492" s="48"/>
      <c r="F492" s="31"/>
      <c r="G492" s="31" t="s">
        <v>58</v>
      </c>
      <c r="H492" s="175"/>
      <c r="I492" s="175"/>
      <c r="J492" s="175">
        <f t="shared" si="26"/>
        <v>0</v>
      </c>
      <c r="K492" s="176"/>
      <c r="L492" s="164"/>
      <c r="M492" s="174"/>
      <c r="N492" s="408"/>
      <c r="O492" s="272"/>
      <c r="P492" s="272"/>
      <c r="Q492" s="174"/>
      <c r="R492" s="174"/>
      <c r="S492" s="174"/>
      <c r="T492" s="174"/>
      <c r="U492" s="174"/>
      <c r="V492" s="174"/>
    </row>
    <row r="493" spans="1:22" ht="15" customHeight="1">
      <c r="A493" s="1"/>
      <c r="B493" s="503" t="s">
        <v>850</v>
      </c>
      <c r="C493" s="126"/>
      <c r="D493" s="35" t="s">
        <v>261</v>
      </c>
      <c r="E493" s="48"/>
      <c r="F493" s="31"/>
      <c r="G493" s="31" t="s">
        <v>11</v>
      </c>
      <c r="H493" s="175"/>
      <c r="I493" s="175"/>
      <c r="J493" s="175">
        <f t="shared" si="26"/>
        <v>0</v>
      </c>
      <c r="K493" s="176"/>
      <c r="L493" s="164"/>
      <c r="M493" s="174"/>
      <c r="N493" s="408"/>
      <c r="O493" s="272"/>
      <c r="P493" s="272"/>
      <c r="Q493" s="174"/>
      <c r="R493" s="174"/>
      <c r="S493" s="174"/>
      <c r="T493" s="174"/>
      <c r="U493" s="174"/>
      <c r="V493" s="174"/>
    </row>
    <row r="494" spans="1:22" ht="15" customHeight="1">
      <c r="A494" s="1"/>
      <c r="B494" s="503" t="s">
        <v>851</v>
      </c>
      <c r="C494" s="126"/>
      <c r="D494" s="35" t="s">
        <v>262</v>
      </c>
      <c r="E494" s="48"/>
      <c r="F494" s="31"/>
      <c r="G494" s="31" t="s">
        <v>11</v>
      </c>
      <c r="H494" s="175"/>
      <c r="I494" s="175"/>
      <c r="J494" s="175">
        <f t="shared" si="26"/>
        <v>0</v>
      </c>
      <c r="K494" s="176"/>
      <c r="L494" s="164"/>
      <c r="M494" s="174"/>
      <c r="N494" s="408"/>
      <c r="O494" s="272"/>
      <c r="P494" s="272"/>
      <c r="Q494" s="174"/>
      <c r="R494" s="174"/>
      <c r="S494" s="174"/>
      <c r="T494" s="174"/>
      <c r="U494" s="174"/>
      <c r="V494" s="174"/>
    </row>
    <row r="495" spans="1:22" ht="15" customHeight="1">
      <c r="A495" s="1"/>
      <c r="B495" s="503" t="s">
        <v>852</v>
      </c>
      <c r="C495" s="126"/>
      <c r="D495" s="511" t="s">
        <v>263</v>
      </c>
      <c r="E495" s="86"/>
      <c r="F495" s="37"/>
      <c r="G495" s="37" t="s">
        <v>11</v>
      </c>
      <c r="H495" s="173"/>
      <c r="I495" s="173"/>
      <c r="J495" s="173">
        <f t="shared" si="26"/>
        <v>0</v>
      </c>
      <c r="K495" s="176"/>
      <c r="L495" s="164"/>
      <c r="M495" s="174"/>
      <c r="N495" s="408"/>
      <c r="O495" s="272"/>
      <c r="P495" s="272"/>
      <c r="Q495" s="174"/>
      <c r="R495" s="174"/>
      <c r="S495" s="174"/>
      <c r="T495" s="174"/>
      <c r="U495" s="174"/>
      <c r="V495" s="174"/>
    </row>
    <row r="496" spans="1:22" ht="15" customHeight="1">
      <c r="A496" s="1"/>
      <c r="B496" s="503" t="s">
        <v>855</v>
      </c>
      <c r="C496" s="126"/>
      <c r="D496" s="506" t="s">
        <v>1379</v>
      </c>
      <c r="E496" s="86"/>
      <c r="F496" s="37"/>
      <c r="G496" s="73" t="s">
        <v>28</v>
      </c>
      <c r="H496" s="173"/>
      <c r="I496" s="173"/>
      <c r="J496" s="173">
        <f>SUM(H496*I496)</f>
        <v>0</v>
      </c>
      <c r="K496" s="176"/>
      <c r="L496" s="164"/>
      <c r="M496" s="174"/>
      <c r="N496" s="408"/>
      <c r="O496" s="272"/>
      <c r="P496" s="272"/>
      <c r="Q496" s="174"/>
      <c r="R496" s="174"/>
      <c r="S496" s="174"/>
      <c r="T496" s="174"/>
      <c r="U496" s="174"/>
      <c r="V496" s="174"/>
    </row>
    <row r="497" spans="1:22" ht="15" customHeight="1">
      <c r="A497" s="1"/>
      <c r="B497" s="503" t="s">
        <v>1377</v>
      </c>
      <c r="C497" s="126"/>
      <c r="D497" s="506" t="s">
        <v>1380</v>
      </c>
      <c r="E497" s="86"/>
      <c r="F497" s="37"/>
      <c r="G497" s="73" t="s">
        <v>28</v>
      </c>
      <c r="H497" s="173"/>
      <c r="I497" s="173"/>
      <c r="J497" s="173">
        <f>SUM(H497*I497)</f>
        <v>0</v>
      </c>
      <c r="K497" s="176"/>
      <c r="L497" s="164"/>
      <c r="M497" s="174"/>
      <c r="N497" s="408"/>
      <c r="O497" s="272"/>
      <c r="P497" s="272"/>
      <c r="Q497" s="174"/>
      <c r="R497" s="174"/>
      <c r="S497" s="174"/>
      <c r="T497" s="174"/>
      <c r="U497" s="174"/>
      <c r="V497" s="174"/>
    </row>
    <row r="498" spans="1:22" ht="15" customHeight="1">
      <c r="A498" s="1"/>
      <c r="B498" s="503" t="s">
        <v>1378</v>
      </c>
      <c r="C498" s="126"/>
      <c r="D498" s="52" t="s">
        <v>1381</v>
      </c>
      <c r="E498" s="48"/>
      <c r="F498" s="31"/>
      <c r="G498" s="41" t="s">
        <v>28</v>
      </c>
      <c r="H498" s="175"/>
      <c r="I498" s="175"/>
      <c r="J498" s="175">
        <f>SUM(H498*I498)</f>
        <v>0</v>
      </c>
      <c r="K498" s="176"/>
      <c r="L498" s="164"/>
      <c r="M498" s="174"/>
      <c r="N498" s="408"/>
      <c r="O498" s="272"/>
      <c r="P498" s="272"/>
      <c r="Q498" s="174"/>
      <c r="R498" s="174"/>
      <c r="S498" s="174"/>
      <c r="T498" s="174"/>
      <c r="U498" s="174"/>
      <c r="V498" s="174"/>
    </row>
    <row r="499" spans="1:22" ht="15" customHeight="1" thickBot="1">
      <c r="A499" s="1"/>
      <c r="B499" s="504"/>
      <c r="C499" s="126"/>
      <c r="D499" s="7"/>
      <c r="E499" s="7"/>
      <c r="F499" s="9"/>
      <c r="G499" s="37"/>
      <c r="H499" s="173"/>
      <c r="I499" s="173"/>
      <c r="J499" s="173"/>
      <c r="K499" s="176"/>
      <c r="L499" s="164"/>
      <c r="M499" s="174"/>
      <c r="N499" s="408"/>
      <c r="O499" s="272"/>
      <c r="P499" s="272"/>
      <c r="Q499" s="174"/>
      <c r="R499" s="174"/>
      <c r="S499" s="174"/>
      <c r="T499" s="174"/>
      <c r="U499" s="174"/>
      <c r="V499" s="174"/>
    </row>
    <row r="500" spans="1:22" ht="15" customHeight="1" thickBot="1">
      <c r="A500" s="1"/>
      <c r="B500" s="58" t="s">
        <v>203</v>
      </c>
      <c r="C500" s="53" t="s">
        <v>264</v>
      </c>
      <c r="D500" s="54"/>
      <c r="E500" s="54"/>
      <c r="F500" s="55" t="s">
        <v>8</v>
      </c>
      <c r="G500" s="54"/>
      <c r="H500" s="185"/>
      <c r="I500" s="185"/>
      <c r="J500" s="185"/>
      <c r="K500" s="187">
        <f>+K486+K480+K472+K464+K459+K453+K442+K430+K426</f>
        <v>0</v>
      </c>
      <c r="L500" s="164"/>
      <c r="M500" s="512">
        <f>+M486+M480+M472+M464+M459+M453+M442+M430+M426</f>
        <v>0</v>
      </c>
      <c r="N500" s="411"/>
      <c r="O500" s="274"/>
      <c r="P500" s="274"/>
      <c r="Q500" s="296"/>
      <c r="R500" s="297"/>
      <c r="S500" s="297"/>
      <c r="T500" s="297"/>
      <c r="U500" s="297"/>
      <c r="V500" s="298"/>
    </row>
    <row r="501" spans="1:22" s="323" customFormat="1" ht="15" customHeight="1" thickBot="1">
      <c r="A501" s="317"/>
      <c r="B501" s="318"/>
      <c r="C501" s="319"/>
      <c r="D501" s="320"/>
      <c r="E501" s="320"/>
      <c r="F501" s="318"/>
      <c r="G501" s="320"/>
      <c r="H501" s="321"/>
      <c r="I501" s="321"/>
      <c r="J501" s="321"/>
      <c r="K501" s="275"/>
      <c r="L501" s="322"/>
      <c r="M501" s="274"/>
      <c r="N501" s="411"/>
      <c r="O501" s="274"/>
      <c r="P501" s="274"/>
      <c r="Q501" s="274"/>
      <c r="R501" s="274"/>
      <c r="S501" s="274"/>
      <c r="T501" s="274"/>
      <c r="U501" s="274"/>
      <c r="V501" s="274"/>
    </row>
    <row r="502" spans="1:23" s="323" customFormat="1" ht="15" customHeight="1" thickBot="1">
      <c r="A502" s="317"/>
      <c r="B502" s="106" t="s">
        <v>835</v>
      </c>
      <c r="C502" s="109" t="s">
        <v>836</v>
      </c>
      <c r="D502" s="56"/>
      <c r="E502" s="56"/>
      <c r="F502" s="107"/>
      <c r="G502" s="57"/>
      <c r="H502" s="189"/>
      <c r="I502" s="189"/>
      <c r="J502" s="189"/>
      <c r="K502" s="189"/>
      <c r="L502" s="167"/>
      <c r="M502" s="168"/>
      <c r="N502" s="408"/>
      <c r="O502" s="272"/>
      <c r="P502" s="272"/>
      <c r="Q502" s="277"/>
      <c r="R502" s="278"/>
      <c r="S502" s="278"/>
      <c r="T502" s="278"/>
      <c r="U502" s="278"/>
      <c r="V502" s="168"/>
      <c r="W502"/>
    </row>
    <row r="503" spans="1:22" s="323" customFormat="1" ht="15" customHeight="1">
      <c r="A503" s="317"/>
      <c r="B503" s="318"/>
      <c r="C503" s="319"/>
      <c r="D503" s="320"/>
      <c r="E503" s="320"/>
      <c r="F503" s="318"/>
      <c r="G503" s="320"/>
      <c r="H503" s="321"/>
      <c r="I503" s="321"/>
      <c r="J503" s="321"/>
      <c r="K503" s="275"/>
      <c r="L503" s="322"/>
      <c r="M503" s="274"/>
      <c r="N503" s="411"/>
      <c r="O503" s="274"/>
      <c r="P503" s="274"/>
      <c r="Q503" s="274"/>
      <c r="R503" s="274"/>
      <c r="S503" s="274"/>
      <c r="T503" s="274"/>
      <c r="U503" s="274"/>
      <c r="V503" s="274"/>
    </row>
    <row r="504" spans="1:22" ht="15" customHeight="1">
      <c r="A504" s="1"/>
      <c r="B504" s="116" t="s">
        <v>265</v>
      </c>
      <c r="C504" s="77"/>
      <c r="D504" s="52"/>
      <c r="E504" s="72"/>
      <c r="F504" s="84"/>
      <c r="G504" s="31"/>
      <c r="H504" s="175"/>
      <c r="I504" s="175"/>
      <c r="J504" s="175">
        <f>SUM(H504*I504)</f>
        <v>0</v>
      </c>
      <c r="K504" s="173"/>
      <c r="L504" s="164"/>
      <c r="M504" s="174"/>
      <c r="N504" s="408"/>
      <c r="O504" s="272"/>
      <c r="P504" s="272"/>
      <c r="Q504" s="174"/>
      <c r="R504" s="174"/>
      <c r="S504" s="174"/>
      <c r="T504" s="174"/>
      <c r="U504" s="174"/>
      <c r="V504" s="174"/>
    </row>
    <row r="505" spans="1:22" ht="15" customHeight="1">
      <c r="A505" s="1"/>
      <c r="B505" s="116" t="s">
        <v>164</v>
      </c>
      <c r="C505" s="15"/>
      <c r="D505" s="52"/>
      <c r="E505" s="72"/>
      <c r="F505" s="84"/>
      <c r="G505" s="31"/>
      <c r="H505" s="175"/>
      <c r="I505" s="175"/>
      <c r="J505" s="175">
        <f>SUM(H505*I505)</f>
        <v>0</v>
      </c>
      <c r="K505" s="176"/>
      <c r="L505" s="164"/>
      <c r="M505" s="174"/>
      <c r="N505" s="408"/>
      <c r="O505" s="272"/>
      <c r="P505" s="272"/>
      <c r="Q505" s="174"/>
      <c r="R505" s="174"/>
      <c r="S505" s="174"/>
      <c r="T505" s="174"/>
      <c r="U505" s="174"/>
      <c r="V505" s="174"/>
    </row>
    <row r="506" spans="1:22" ht="15" customHeight="1">
      <c r="A506" s="1"/>
      <c r="B506" s="116" t="s">
        <v>165</v>
      </c>
      <c r="C506" s="15"/>
      <c r="D506" s="47"/>
      <c r="E506" s="48"/>
      <c r="F506" s="84"/>
      <c r="G506" s="31"/>
      <c r="H506" s="175"/>
      <c r="I506" s="175"/>
      <c r="J506" s="175">
        <f>SUM(H506*I506)</f>
        <v>0</v>
      </c>
      <c r="K506" s="176"/>
      <c r="L506" s="164"/>
      <c r="M506" s="174"/>
      <c r="N506" s="408"/>
      <c r="O506" s="272"/>
      <c r="P506" s="272"/>
      <c r="Q506" s="174"/>
      <c r="R506" s="174"/>
      <c r="S506" s="174"/>
      <c r="T506" s="174"/>
      <c r="U506" s="174"/>
      <c r="V506" s="174"/>
    </row>
    <row r="507" spans="1:22" ht="15" customHeight="1" thickBot="1">
      <c r="A507" s="1"/>
      <c r="B507" s="134"/>
      <c r="C507" s="15"/>
      <c r="D507" s="85"/>
      <c r="E507" s="86"/>
      <c r="F507" s="10"/>
      <c r="G507" s="10"/>
      <c r="H507" s="176"/>
      <c r="I507" s="176"/>
      <c r="J507" s="176"/>
      <c r="K507" s="176"/>
      <c r="L507" s="164"/>
      <c r="M507" s="184"/>
      <c r="N507" s="408"/>
      <c r="O507" s="272"/>
      <c r="P507" s="272"/>
      <c r="Q507" s="184"/>
      <c r="R507" s="184"/>
      <c r="S507" s="184"/>
      <c r="T507" s="184"/>
      <c r="U507" s="184"/>
      <c r="V507" s="184"/>
    </row>
    <row r="508" spans="1:22" ht="15" customHeight="1" thickBot="1">
      <c r="A508" s="1"/>
      <c r="B508" s="58" t="s">
        <v>835</v>
      </c>
      <c r="C508" s="53" t="s">
        <v>837</v>
      </c>
      <c r="D508" s="54"/>
      <c r="E508" s="54"/>
      <c r="F508" s="55" t="s">
        <v>8</v>
      </c>
      <c r="G508" s="54"/>
      <c r="H508" s="185"/>
      <c r="I508" s="185"/>
      <c r="J508" s="185"/>
      <c r="K508" s="186">
        <f>SUM(J504:J507)</f>
        <v>0</v>
      </c>
      <c r="L508" s="164"/>
      <c r="M508" s="187">
        <f>SUM(M504:M507)</f>
        <v>0</v>
      </c>
      <c r="N508" s="411"/>
      <c r="O508" s="274"/>
      <c r="P508" s="274"/>
      <c r="Q508" s="293"/>
      <c r="R508" s="294"/>
      <c r="S508" s="294"/>
      <c r="T508" s="294"/>
      <c r="U508" s="294"/>
      <c r="V508" s="295"/>
    </row>
    <row r="509" spans="1:22" ht="16.5" customHeight="1" thickBot="1">
      <c r="A509" s="1"/>
      <c r="B509" s="16"/>
      <c r="C509" s="21"/>
      <c r="D509" s="16"/>
      <c r="E509" s="16"/>
      <c r="F509" s="5"/>
      <c r="G509" s="16"/>
      <c r="H509" s="190"/>
      <c r="I509" s="190"/>
      <c r="J509" s="190"/>
      <c r="K509" s="193"/>
      <c r="L509" s="164"/>
      <c r="M509" s="195"/>
      <c r="N509" s="408"/>
      <c r="O509" s="272"/>
      <c r="P509" s="272"/>
      <c r="Q509" s="270"/>
      <c r="R509" s="270"/>
      <c r="S509" s="270"/>
      <c r="T509" s="270"/>
      <c r="U509" s="270"/>
      <c r="V509" s="270"/>
    </row>
    <row r="510" spans="1:22" ht="15" customHeight="1" thickBot="1">
      <c r="A510" s="1"/>
      <c r="B510" s="101" t="s">
        <v>268</v>
      </c>
      <c r="C510" s="102" t="s">
        <v>839</v>
      </c>
      <c r="D510" s="103"/>
      <c r="E510" s="103"/>
      <c r="F510" s="104">
        <v>1</v>
      </c>
      <c r="G510" s="105"/>
      <c r="H510" s="196"/>
      <c r="I510" s="196"/>
      <c r="J510" s="196"/>
      <c r="K510" s="197">
        <f>SUM(K195+K422+K500+K508)</f>
        <v>0</v>
      </c>
      <c r="L510" s="164"/>
      <c r="M510" s="198">
        <f>SUM(M195+M422+M500+M508)</f>
        <v>0</v>
      </c>
      <c r="N510" s="413"/>
      <c r="O510" s="276"/>
      <c r="P510" s="310" t="s">
        <v>1060</v>
      </c>
      <c r="Q510" s="299"/>
      <c r="R510" s="311"/>
      <c r="S510" s="196"/>
      <c r="T510" s="311"/>
      <c r="U510" s="196"/>
      <c r="V510" s="312"/>
    </row>
    <row r="511" spans="1:14" ht="15" customHeight="1">
      <c r="A511" s="1"/>
      <c r="B511" s="22"/>
      <c r="C511" s="23"/>
      <c r="D511" s="24"/>
      <c r="E511" s="24"/>
      <c r="F511" s="25"/>
      <c r="G511" s="22"/>
      <c r="H511" s="199"/>
      <c r="I511" s="199"/>
      <c r="J511" s="199"/>
      <c r="K511" s="199"/>
      <c r="L511" s="164"/>
      <c r="N511" s="409"/>
    </row>
    <row r="512" spans="1:22" ht="15" customHeight="1">
      <c r="A512" s="1"/>
      <c r="B512" s="359"/>
      <c r="C512" s="360"/>
      <c r="D512" s="361"/>
      <c r="E512" s="361"/>
      <c r="F512" s="362"/>
      <c r="G512" s="363"/>
      <c r="H512" s="364"/>
      <c r="I512" s="364"/>
      <c r="J512" s="365" t="s">
        <v>834</v>
      </c>
      <c r="K512" s="366">
        <f>+K510*0.22</f>
        <v>0</v>
      </c>
      <c r="L512" s="164"/>
      <c r="N512" s="409"/>
      <c r="P512" s="394" t="s">
        <v>1061</v>
      </c>
      <c r="Q512" s="174"/>
      <c r="R512" s="174"/>
      <c r="S512" s="174"/>
      <c r="T512" s="174"/>
      <c r="U512" s="174"/>
      <c r="V512" s="174"/>
    </row>
    <row r="513" spans="1:16" ht="15" customHeight="1" thickBot="1">
      <c r="A513" s="1"/>
      <c r="B513" s="22"/>
      <c r="C513" s="23"/>
      <c r="D513" s="24"/>
      <c r="E513" s="24"/>
      <c r="F513" s="25"/>
      <c r="G513" s="22"/>
      <c r="H513" s="199"/>
      <c r="I513" s="199"/>
      <c r="J513" s="314"/>
      <c r="K513" s="199"/>
      <c r="L513" s="164"/>
      <c r="N513" s="409"/>
      <c r="P513" s="314"/>
    </row>
    <row r="514" spans="1:22" ht="15" customHeight="1" thickBot="1">
      <c r="A514" s="1"/>
      <c r="B514" s="367" t="s">
        <v>1057</v>
      </c>
      <c r="C514" s="368" t="s">
        <v>1058</v>
      </c>
      <c r="D514" s="369"/>
      <c r="E514" s="369"/>
      <c r="F514" s="370"/>
      <c r="G514" s="371"/>
      <c r="H514" s="372"/>
      <c r="I514" s="372"/>
      <c r="J514" s="373"/>
      <c r="K514" s="374">
        <f>+K510+K512</f>
        <v>0</v>
      </c>
      <c r="L514" s="164"/>
      <c r="N514" s="409"/>
      <c r="P514" s="395" t="s">
        <v>1062</v>
      </c>
      <c r="Q514" s="396"/>
      <c r="R514" s="396"/>
      <c r="S514" s="396"/>
      <c r="T514" s="396"/>
      <c r="U514" s="396"/>
      <c r="V514" s="397"/>
    </row>
    <row r="515" spans="1:16" ht="15" customHeight="1">
      <c r="A515" s="1"/>
      <c r="B515" s="22"/>
      <c r="C515" s="23"/>
      <c r="D515" s="24"/>
      <c r="E515" s="24"/>
      <c r="F515" s="25"/>
      <c r="G515" s="22"/>
      <c r="H515" s="199"/>
      <c r="I515" s="199"/>
      <c r="J515" s="199"/>
      <c r="K515" s="199"/>
      <c r="L515" s="164"/>
      <c r="P515" s="314"/>
    </row>
    <row r="516" spans="1:23" ht="15" customHeight="1">
      <c r="A516" s="1"/>
      <c r="B516" s="22"/>
      <c r="C516" s="23"/>
      <c r="D516" s="24"/>
      <c r="E516" s="24"/>
      <c r="F516" s="25"/>
      <c r="G516" s="22"/>
      <c r="H516" s="199"/>
      <c r="I516" s="199"/>
      <c r="J516" s="199"/>
      <c r="K516" s="199"/>
      <c r="L516" s="164"/>
      <c r="Q516" s="314" t="s">
        <v>840</v>
      </c>
      <c r="R516" s="514" t="s">
        <v>1065</v>
      </c>
      <c r="S516" s="514"/>
      <c r="T516" s="514"/>
      <c r="U516" s="514"/>
      <c r="V516" s="514"/>
      <c r="W516" s="163"/>
    </row>
    <row r="517" spans="1:22" ht="15" customHeight="1">
      <c r="A517" s="17"/>
      <c r="B517" s="22" t="s">
        <v>840</v>
      </c>
      <c r="C517" s="354" t="s">
        <v>1050</v>
      </c>
      <c r="D517" s="24"/>
      <c r="E517" s="24"/>
      <c r="F517" s="25"/>
      <c r="G517" s="22"/>
      <c r="H517" s="199"/>
      <c r="I517" s="199"/>
      <c r="J517" s="199"/>
      <c r="K517" s="199"/>
      <c r="L517" s="164"/>
      <c r="R517" s="514"/>
      <c r="S517" s="514"/>
      <c r="T517" s="514"/>
      <c r="U517" s="514"/>
      <c r="V517" s="514"/>
    </row>
    <row r="518" spans="1:22" ht="15" customHeight="1">
      <c r="A518" s="1"/>
      <c r="B518" s="199"/>
      <c r="C518" s="355" t="s">
        <v>1051</v>
      </c>
      <c r="D518" s="18"/>
      <c r="F518" s="164"/>
      <c r="G518" s="163"/>
      <c r="H518" s="271"/>
      <c r="O518"/>
      <c r="P518"/>
      <c r="Q518"/>
      <c r="R518"/>
      <c r="S518"/>
      <c r="T518"/>
      <c r="U518"/>
      <c r="V518"/>
    </row>
    <row r="519" spans="1:22" ht="15" customHeight="1">
      <c r="A519" s="7"/>
      <c r="B519" s="190"/>
      <c r="C519" s="356" t="s">
        <v>1052</v>
      </c>
      <c r="D519" s="190"/>
      <c r="E519" s="193"/>
      <c r="F519" s="164"/>
      <c r="G519" s="163"/>
      <c r="H519" s="271"/>
      <c r="O519" s="163"/>
      <c r="P519" s="163"/>
      <c r="Q519"/>
      <c r="R519"/>
      <c r="S519"/>
      <c r="T519"/>
      <c r="U519"/>
      <c r="V519"/>
    </row>
    <row r="520" spans="1:22" ht="15" customHeight="1">
      <c r="A520" s="7"/>
      <c r="B520" s="190"/>
      <c r="C520" s="190"/>
      <c r="D520" s="190"/>
      <c r="E520" s="190"/>
      <c r="F520" s="164"/>
      <c r="G520" s="163"/>
      <c r="H520" s="271"/>
      <c r="O520" s="163"/>
      <c r="P520" s="163"/>
      <c r="Q520"/>
      <c r="R520"/>
      <c r="S520"/>
      <c r="T520"/>
      <c r="U520"/>
      <c r="V520"/>
    </row>
    <row r="521" spans="1:22" ht="15" customHeight="1">
      <c r="A521" s="7"/>
      <c r="B521" s="190"/>
      <c r="C521" s="190"/>
      <c r="D521" s="190"/>
      <c r="E521" s="190"/>
      <c r="F521" s="190"/>
      <c r="G521" s="163"/>
      <c r="H521" s="271"/>
      <c r="O521" s="163"/>
      <c r="P521" s="163"/>
      <c r="Q521"/>
      <c r="R521"/>
      <c r="S521"/>
      <c r="T521"/>
      <c r="U521"/>
      <c r="V521"/>
    </row>
    <row r="522" spans="2:22" ht="15" customHeight="1">
      <c r="B522" s="200"/>
      <c r="C522" s="200"/>
      <c r="D522" s="200"/>
      <c r="E522" s="200"/>
      <c r="F522" s="200"/>
      <c r="G522" s="163"/>
      <c r="H522" s="271"/>
      <c r="O522" s="163"/>
      <c r="P522" s="163"/>
      <c r="Q522"/>
      <c r="R522"/>
      <c r="S522"/>
      <c r="T522"/>
      <c r="U522"/>
      <c r="V522"/>
    </row>
    <row r="523" spans="1:22" ht="15" customHeight="1">
      <c r="A523" s="29"/>
      <c r="B523" s="190"/>
      <c r="C523" s="190"/>
      <c r="D523" s="190"/>
      <c r="E523" s="190"/>
      <c r="F523" s="190"/>
      <c r="G523" s="163"/>
      <c r="H523" s="271"/>
      <c r="O523" s="163"/>
      <c r="P523" s="163"/>
      <c r="Q523"/>
      <c r="R523"/>
      <c r="S523"/>
      <c r="T523"/>
      <c r="U523"/>
      <c r="V523"/>
    </row>
    <row r="524" spans="2:22" ht="12.75">
      <c r="B524" s="188"/>
      <c r="C524" s="188"/>
      <c r="D524" s="188"/>
      <c r="E524" s="188"/>
      <c r="F524" s="188"/>
      <c r="G524" s="163"/>
      <c r="H524" s="271"/>
      <c r="O524" s="163"/>
      <c r="P524" s="163"/>
      <c r="Q524"/>
      <c r="R524"/>
      <c r="S524"/>
      <c r="T524"/>
      <c r="U524"/>
      <c r="V524"/>
    </row>
    <row r="525" spans="2:22" ht="12.75">
      <c r="B525" s="188"/>
      <c r="C525" s="188"/>
      <c r="D525" s="188"/>
      <c r="E525" s="188"/>
      <c r="F525" s="188"/>
      <c r="G525" s="163"/>
      <c r="H525" s="271"/>
      <c r="O525" s="163"/>
      <c r="P525" s="163"/>
      <c r="Q525"/>
      <c r="R525"/>
      <c r="S525"/>
      <c r="T525"/>
      <c r="U525"/>
      <c r="V525"/>
    </row>
    <row r="526" spans="2:22" ht="12.75">
      <c r="B526" s="188"/>
      <c r="C526" s="188"/>
      <c r="D526" s="188"/>
      <c r="E526" s="188"/>
      <c r="F526" s="188"/>
      <c r="G526" s="163"/>
      <c r="H526" s="271"/>
      <c r="O526" s="163"/>
      <c r="P526" s="163"/>
      <c r="Q526"/>
      <c r="R526"/>
      <c r="S526"/>
      <c r="T526"/>
      <c r="U526"/>
      <c r="V526"/>
    </row>
    <row r="527" spans="3:6" ht="12.75">
      <c r="C527" s="18"/>
      <c r="F527" s="19"/>
    </row>
    <row r="528" ht="12.75">
      <c r="F528" s="19"/>
    </row>
    <row r="529" spans="3:6" ht="12.75">
      <c r="C529" s="18"/>
      <c r="F529" s="19"/>
    </row>
  </sheetData>
  <sheetProtection/>
  <mergeCells count="15">
    <mergeCell ref="R516:V517"/>
    <mergeCell ref="V15:V17"/>
    <mergeCell ref="E15:E17"/>
    <mergeCell ref="B15:B17"/>
    <mergeCell ref="C15:C17"/>
    <mergeCell ref="D15:D17"/>
    <mergeCell ref="F15:F17"/>
    <mergeCell ref="D3:K3"/>
    <mergeCell ref="C274:D274"/>
    <mergeCell ref="M15:M17"/>
    <mergeCell ref="K15:K17"/>
    <mergeCell ref="G15:G17"/>
    <mergeCell ref="H15:H17"/>
    <mergeCell ref="I15:I17"/>
    <mergeCell ref="J15:J17"/>
  </mergeCells>
  <printOptions horizontalCentered="1" verticalCentered="1"/>
  <pageMargins left="0" right="0" top="0" bottom="0" header="0" footer="0"/>
  <pageSetup horizontalDpi="600" verticalDpi="600" orientation="portrait" paperSize="8" scale="45" r:id="rId2"/>
  <headerFooter alignWithMargins="0">
    <oddHeader xml:space="preserve">&amp;C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85" zoomScaleNormal="85" zoomScalePageLayoutView="0" workbookViewId="0" topLeftCell="A17">
      <selection activeCell="R44" sqref="R44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75" customHeight="1" thickBot="1">
      <c r="A2" s="1"/>
      <c r="B2" s="402"/>
      <c r="C2" s="376" t="str">
        <f>'PRESUPUESTO Y CRONOGRAMA '!C11</f>
        <v>EMPRESA:</v>
      </c>
      <c r="D2" s="403"/>
      <c r="E2" s="403"/>
      <c r="F2" s="404">
        <f>'PRESUPUESTO Y CRONOGRAMA '!F11</f>
        <v>0</v>
      </c>
      <c r="G2" s="403">
        <f>'PRESUPUESTO Y CRONOGRAMA '!G11</f>
        <v>0</v>
      </c>
      <c r="H2" s="403">
        <f>'PRESUPUESTO Y CRONOGRAMA '!H11</f>
        <v>0</v>
      </c>
      <c r="I2" s="403">
        <f>'PRESUPUESTO Y CRONOGRAMA '!I11</f>
        <v>0</v>
      </c>
      <c r="J2" s="403" t="str">
        <f>'PRESUPUESTO Y CRONOGRAMA '!J11</f>
        <v>LLAMADO:</v>
      </c>
      <c r="K2" s="406" t="s">
        <v>1054</v>
      </c>
      <c r="L2" s="403">
        <f>'PRESUPUESTO Y CRONOGRAMA '!L11</f>
        <v>0</v>
      </c>
      <c r="M2" s="407"/>
    </row>
    <row r="3" spans="1:12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110"/>
      <c r="C4" s="111" t="s">
        <v>1063</v>
      </c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2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478" t="s">
        <v>0</v>
      </c>
      <c r="C6" s="475" t="s">
        <v>1</v>
      </c>
      <c r="D6" s="475"/>
      <c r="E6" s="236"/>
      <c r="F6" s="480"/>
      <c r="G6" s="475"/>
      <c r="H6" s="475"/>
      <c r="I6" s="475"/>
      <c r="J6" s="475"/>
      <c r="K6" s="478" t="s">
        <v>361</v>
      </c>
      <c r="L6" s="237"/>
      <c r="M6" s="478" t="s">
        <v>358</v>
      </c>
    </row>
    <row r="7" spans="1:13" ht="15" customHeight="1">
      <c r="A7" s="1"/>
      <c r="B7" s="467"/>
      <c r="C7" s="476"/>
      <c r="D7" s="476"/>
      <c r="E7" s="157"/>
      <c r="F7" s="481"/>
      <c r="G7" s="476"/>
      <c r="H7" s="476"/>
      <c r="I7" s="476"/>
      <c r="J7" s="476"/>
      <c r="K7" s="467"/>
      <c r="L7" s="222"/>
      <c r="M7" s="467"/>
    </row>
    <row r="8" spans="1:13" ht="15" customHeight="1">
      <c r="A8" s="1"/>
      <c r="B8" s="479"/>
      <c r="C8" s="477"/>
      <c r="D8" s="477"/>
      <c r="E8" s="238"/>
      <c r="F8" s="482"/>
      <c r="G8" s="477"/>
      <c r="H8" s="477"/>
      <c r="I8" s="477"/>
      <c r="J8" s="477"/>
      <c r="K8" s="479"/>
      <c r="L8" s="239"/>
      <c r="M8" s="479"/>
    </row>
    <row r="9" spans="1:11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231" t="s">
        <v>6</v>
      </c>
      <c r="C10" s="227" t="s">
        <v>7</v>
      </c>
      <c r="D10" s="228"/>
      <c r="E10" s="228"/>
      <c r="F10" s="228"/>
      <c r="G10" s="228"/>
      <c r="H10" s="228"/>
      <c r="I10" s="228"/>
      <c r="J10" s="228"/>
      <c r="K10" s="228"/>
      <c r="L10" s="229"/>
      <c r="M10" s="230"/>
    </row>
    <row r="11" spans="2:13" ht="12.75">
      <c r="B11" s="219" t="str">
        <f>'PRESUPUESTO Y CRONOGRAMA '!$B$21</f>
        <v>1.00</v>
      </c>
      <c r="C11" s="210" t="str">
        <f>'PRESUPUESTO Y CRONOGRAMA '!$C$21</f>
        <v>IMPLANTACIÓN</v>
      </c>
      <c r="D11" s="76"/>
      <c r="E11" s="76"/>
      <c r="F11" s="76"/>
      <c r="G11" s="76"/>
      <c r="H11" s="76"/>
      <c r="I11" s="76"/>
      <c r="J11" s="76"/>
      <c r="K11" s="218">
        <f>'PRESUPUESTO Y CRONOGRAMA '!$K$21</f>
        <v>0</v>
      </c>
      <c r="M11" s="218">
        <f>'PRESUPUESTO Y CRONOGRAMA '!$M$21</f>
        <v>0</v>
      </c>
    </row>
    <row r="12" spans="2:13" ht="12.75">
      <c r="B12" s="220" t="str">
        <f>'PRESUPUESTO Y CRONOGRAMA '!$B$27</f>
        <v>2.00</v>
      </c>
      <c r="C12" s="135" t="str">
        <f>'PRESUPUESTO Y CRONOGRAMA '!$C$27</f>
        <v>DEMOLICIONES Y RETIROS</v>
      </c>
      <c r="D12" s="143"/>
      <c r="E12" s="143"/>
      <c r="F12" s="143"/>
      <c r="G12" s="143"/>
      <c r="H12" s="143"/>
      <c r="I12" s="143"/>
      <c r="J12" s="143"/>
      <c r="K12" s="174">
        <f>'PRESUPUESTO Y CRONOGRAMA '!$K$27</f>
        <v>0</v>
      </c>
      <c r="M12" s="174">
        <f>'PRESUPUESTO Y CRONOGRAMA '!$M$27</f>
        <v>0</v>
      </c>
    </row>
    <row r="13" spans="2:13" ht="12.75" customHeight="1">
      <c r="B13" s="220" t="str">
        <f>'PRESUPUESTO Y CRONOGRAMA '!$B$39</f>
        <v>3.00</v>
      </c>
      <c r="C13" s="135" t="str">
        <f>'PRESUPUESTO Y CRONOGRAMA '!$C$39</f>
        <v>MOVIMIENTOS DE TIERRA </v>
      </c>
      <c r="D13" s="143"/>
      <c r="E13" s="143"/>
      <c r="F13" s="143"/>
      <c r="G13" s="143"/>
      <c r="H13" s="143"/>
      <c r="I13" s="143"/>
      <c r="J13" s="143"/>
      <c r="K13" s="174">
        <f>'PRESUPUESTO Y CRONOGRAMA '!$K$39</f>
        <v>0</v>
      </c>
      <c r="M13" s="174">
        <f>'PRESUPUESTO Y CRONOGRAMA '!$M$39</f>
        <v>0</v>
      </c>
    </row>
    <row r="14" spans="2:13" ht="12.75">
      <c r="B14" s="220" t="str">
        <f>'PRESUPUESTO Y CRONOGRAMA '!$B$45</f>
        <v>4.00</v>
      </c>
      <c r="C14" s="135" t="str">
        <f>'PRESUPUESTO Y CRONOGRAMA '!$C$45</f>
        <v>MOVIMIENTOS DE TIERRA A MÁQUINA</v>
      </c>
      <c r="D14" s="143"/>
      <c r="E14" s="143"/>
      <c r="F14" s="143"/>
      <c r="G14" s="143"/>
      <c r="H14" s="143"/>
      <c r="I14" s="143"/>
      <c r="J14" s="143"/>
      <c r="K14" s="174">
        <f>'PRESUPUESTO Y CRONOGRAMA '!$K$45</f>
        <v>0</v>
      </c>
      <c r="M14" s="174">
        <f>'PRESUPUESTO Y CRONOGRAMA '!$M$45</f>
        <v>0</v>
      </c>
    </row>
    <row r="15" spans="2:13" ht="12.75">
      <c r="B15" s="220" t="str">
        <f>'PRESUPUESTO Y CRONOGRAMA '!$B$47</f>
        <v>5.00</v>
      </c>
      <c r="C15" s="135" t="str">
        <f>'PRESUPUESTO Y CRONOGRAMA '!$C$47</f>
        <v>HORMIGÓN CICLÓPEO</v>
      </c>
      <c r="D15" s="143"/>
      <c r="E15" s="143"/>
      <c r="F15" s="143"/>
      <c r="G15" s="143"/>
      <c r="H15" s="143"/>
      <c r="I15" s="143"/>
      <c r="J15" s="143"/>
      <c r="K15" s="174">
        <f>'PRESUPUESTO Y CRONOGRAMA '!$K$47</f>
        <v>0</v>
      </c>
      <c r="M15" s="174">
        <f>'PRESUPUESTO Y CRONOGRAMA '!$M$47</f>
        <v>0</v>
      </c>
    </row>
    <row r="16" spans="2:13" ht="12.75">
      <c r="B16" s="220" t="str">
        <f>'PRESUPUESTO Y CRONOGRAMA '!$B$50</f>
        <v>6.00</v>
      </c>
      <c r="C16" s="135" t="str">
        <f>'PRESUPUESTO Y CRONOGRAMA '!$C$50</f>
        <v>CIMENTACIÓN DE H.A.</v>
      </c>
      <c r="D16" s="143"/>
      <c r="E16" s="143"/>
      <c r="F16" s="143"/>
      <c r="G16" s="143"/>
      <c r="H16" s="143"/>
      <c r="I16" s="143"/>
      <c r="J16" s="143"/>
      <c r="K16" s="174">
        <f>'PRESUPUESTO Y CRONOGRAMA '!$K$50</f>
        <v>0</v>
      </c>
      <c r="M16" s="174">
        <f>'PRESUPUESTO Y CRONOGRAMA '!$M$50</f>
        <v>0</v>
      </c>
    </row>
    <row r="17" spans="2:13" ht="12.75">
      <c r="B17" s="220" t="str">
        <f>'PRESUPUESTO Y CRONOGRAMA '!$B$57</f>
        <v>7.00</v>
      </c>
      <c r="C17" s="135" t="str">
        <f>'PRESUPUESTO Y CRONOGRAMA '!$C$57</f>
        <v>PILARES Y VIGAS H.A.</v>
      </c>
      <c r="D17" s="143"/>
      <c r="E17" s="143"/>
      <c r="F17" s="143"/>
      <c r="G17" s="143"/>
      <c r="H17" s="143"/>
      <c r="I17" s="143"/>
      <c r="J17" s="143"/>
      <c r="K17" s="174">
        <f>'PRESUPUESTO Y CRONOGRAMA '!$K$57</f>
        <v>0</v>
      </c>
      <c r="M17" s="174">
        <f>'PRESUPUESTO Y CRONOGRAMA '!$M$57</f>
        <v>0</v>
      </c>
    </row>
    <row r="18" spans="2:13" ht="12.75">
      <c r="B18" s="220" t="str">
        <f>'PRESUPUESTO Y CRONOGRAMA '!$B$67</f>
        <v>8.00</v>
      </c>
      <c r="C18" s="135" t="str">
        <f>'PRESUPUESTO Y CRONOGRAMA '!$C$67</f>
        <v>LOSAS H.A. o PREFABRICADAS</v>
      </c>
      <c r="D18" s="143"/>
      <c r="E18" s="143"/>
      <c r="F18" s="143"/>
      <c r="G18" s="143"/>
      <c r="H18" s="143"/>
      <c r="I18" s="143"/>
      <c r="J18" s="143"/>
      <c r="K18" s="174">
        <f>'PRESUPUESTO Y CRONOGRAMA '!$K$67</f>
        <v>0</v>
      </c>
      <c r="M18" s="174">
        <f>'PRESUPUESTO Y CRONOGRAMA '!$M$67</f>
        <v>0</v>
      </c>
    </row>
    <row r="19" spans="2:13" ht="12.75">
      <c r="B19" s="220" t="str">
        <f>'PRESUPUESTO Y CRONOGRAMA '!$B$75</f>
        <v>9.00</v>
      </c>
      <c r="C19" s="202" t="str">
        <f>'PRESUPUESTO Y CRONOGRAMA '!$C$75</f>
        <v>MUROS DE CERÁMICA, YESO Y BLOQUES</v>
      </c>
      <c r="D19" s="203"/>
      <c r="E19" s="203"/>
      <c r="F19" s="203"/>
      <c r="G19" s="203"/>
      <c r="H19" s="203"/>
      <c r="I19" s="203"/>
      <c r="J19" s="203"/>
      <c r="K19" s="184">
        <f>'PRESUPUESTO Y CRONOGRAMA '!$K$75</f>
        <v>0</v>
      </c>
      <c r="M19" s="174">
        <f>'PRESUPUESTO Y CRONOGRAMA '!$M$75</f>
        <v>0</v>
      </c>
    </row>
    <row r="20" spans="2:13" ht="12.75">
      <c r="B20" s="220" t="str">
        <f>'PRESUPUESTO Y CRONOGRAMA '!B86</f>
        <v>10.00</v>
      </c>
      <c r="C20" s="159" t="str">
        <f>'PRESUPUESTO Y CRONOGRAMA '!C86</f>
        <v>REVESTIMIENTO CERÁMICO</v>
      </c>
      <c r="D20" s="204"/>
      <c r="E20" s="204"/>
      <c r="F20" s="204"/>
      <c r="G20" s="204"/>
      <c r="H20" s="204"/>
      <c r="I20" s="204"/>
      <c r="J20" s="204"/>
      <c r="K20" s="174">
        <f>'PRESUPUESTO Y CRONOGRAMA '!K86</f>
        <v>0</v>
      </c>
      <c r="L20" s="158"/>
      <c r="M20" s="174">
        <f>'PRESUPUESTO Y CRONOGRAMA '!$M$86</f>
        <v>0</v>
      </c>
    </row>
    <row r="21" spans="2:13" ht="12.75">
      <c r="B21" s="220" t="str">
        <f>'PRESUPUESTO Y CRONOGRAMA '!B88</f>
        <v>11.00</v>
      </c>
      <c r="C21" s="159" t="str">
        <f>'PRESUPUESTO Y CRONOGRAMA '!C88</f>
        <v>REVOQUES INTERIORES</v>
      </c>
      <c r="D21" s="204"/>
      <c r="E21" s="204"/>
      <c r="F21" s="204"/>
      <c r="G21" s="204"/>
      <c r="H21" s="204"/>
      <c r="I21" s="204"/>
      <c r="J21" s="204"/>
      <c r="K21" s="174">
        <f>'PRESUPUESTO Y CRONOGRAMA '!K88</f>
        <v>0</v>
      </c>
      <c r="L21" s="158"/>
      <c r="M21" s="174">
        <f>'PRESUPUESTO Y CRONOGRAMA '!M88</f>
        <v>0</v>
      </c>
    </row>
    <row r="22" spans="2:13" ht="12.75">
      <c r="B22" s="220" t="str">
        <f>'PRESUPUESTO Y CRONOGRAMA '!B91</f>
        <v>12.00</v>
      </c>
      <c r="C22" s="205" t="str">
        <f>'PRESUPUESTO Y CRONOGRAMA '!C91</f>
        <v>REVOQUES EXTERIORES</v>
      </c>
      <c r="D22" s="206"/>
      <c r="E22" s="206"/>
      <c r="F22" s="206"/>
      <c r="G22" s="206"/>
      <c r="H22" s="206"/>
      <c r="I22" s="206"/>
      <c r="J22" s="206"/>
      <c r="K22" s="184">
        <f>'PRESUPUESTO Y CRONOGRAMA '!K91</f>
        <v>0</v>
      </c>
      <c r="L22" s="158"/>
      <c r="M22" s="174">
        <f>'PRESUPUESTO Y CRONOGRAMA '!M91</f>
        <v>0</v>
      </c>
    </row>
    <row r="23" spans="2:13" ht="12.75">
      <c r="B23" s="220" t="str">
        <f>'PRESUPUESTO Y CRONOGRAMA '!B101</f>
        <v>13.00</v>
      </c>
      <c r="C23" s="159" t="str">
        <f>'PRESUPUESTO Y CRONOGRAMA '!C101</f>
        <v>CONTRAPISOS</v>
      </c>
      <c r="D23" s="204"/>
      <c r="E23" s="204"/>
      <c r="F23" s="204"/>
      <c r="G23" s="204"/>
      <c r="H23" s="204"/>
      <c r="I23" s="204"/>
      <c r="J23" s="204"/>
      <c r="K23" s="174">
        <f>'PRESUPUESTO Y CRONOGRAMA '!K101</f>
        <v>0</v>
      </c>
      <c r="L23" s="158"/>
      <c r="M23" s="174">
        <f>'PRESUPUESTO Y CRONOGRAMA '!M101</f>
        <v>0</v>
      </c>
    </row>
    <row r="24" spans="2:13" ht="12.75">
      <c r="B24" s="220" t="str">
        <f>'PRESUPUESTO Y CRONOGRAMA '!B106</f>
        <v>14.00</v>
      </c>
      <c r="C24" s="159" t="str">
        <f>'PRESUPUESTO Y CRONOGRAMA '!C106</f>
        <v>PAVIMENTOS</v>
      </c>
      <c r="D24" s="204"/>
      <c r="E24" s="204"/>
      <c r="F24" s="204"/>
      <c r="G24" s="204"/>
      <c r="H24" s="204"/>
      <c r="I24" s="204"/>
      <c r="J24" s="204"/>
      <c r="K24" s="174">
        <f>'PRESUPUESTO Y CRONOGRAMA '!K106</f>
        <v>0</v>
      </c>
      <c r="L24" s="158"/>
      <c r="M24" s="174">
        <f>'PRESUPUESTO Y CRONOGRAMA '!M106</f>
        <v>0</v>
      </c>
    </row>
    <row r="25" spans="2:13" ht="12.75">
      <c r="B25" s="220" t="str">
        <f>'PRESUPUESTO Y CRONOGRAMA '!B131</f>
        <v>15.00</v>
      </c>
      <c r="C25" s="159" t="str">
        <f>'PRESUPUESTO Y CRONOGRAMA '!C131</f>
        <v>REVESTIMIENTO DE BAÑOS Y COCINAS</v>
      </c>
      <c r="D25" s="204"/>
      <c r="E25" s="204"/>
      <c r="F25" s="204"/>
      <c r="G25" s="204"/>
      <c r="H25" s="204"/>
      <c r="I25" s="204"/>
      <c r="J25" s="204"/>
      <c r="K25" s="174">
        <f>'PRESUPUESTO Y CRONOGRAMA '!K131</f>
        <v>0</v>
      </c>
      <c r="L25" s="158"/>
      <c r="M25" s="174">
        <f>'PRESUPUESTO Y CRONOGRAMA '!M131</f>
        <v>0</v>
      </c>
    </row>
    <row r="26" spans="2:13" ht="12.75">
      <c r="B26" s="220" t="str">
        <f>'PRESUPUESTO Y CRONOGRAMA '!B140</f>
        <v>16.00</v>
      </c>
      <c r="C26" s="159" t="str">
        <f>'PRESUPUESTO Y CRONOGRAMA '!C140</f>
        <v>ESCALONES Y ANTEPECHOS</v>
      </c>
      <c r="D26" s="204"/>
      <c r="E26" s="204"/>
      <c r="F26" s="204"/>
      <c r="G26" s="204"/>
      <c r="H26" s="204"/>
      <c r="I26" s="204"/>
      <c r="J26" s="204"/>
      <c r="K26" s="174">
        <f>'PRESUPUESTO Y CRONOGRAMA '!K140</f>
        <v>0</v>
      </c>
      <c r="L26" s="158"/>
      <c r="M26" s="174">
        <f>'PRESUPUESTO Y CRONOGRAMA '!M140</f>
        <v>0</v>
      </c>
    </row>
    <row r="27" spans="2:13" ht="12.75">
      <c r="B27" s="220" t="str">
        <f>'PRESUPUESTO Y CRONOGRAMA '!B148</f>
        <v>17.00</v>
      </c>
      <c r="C27" s="159" t="str">
        <f>'PRESUPUESTO Y CRONOGRAMA '!C148</f>
        <v>AISLACIONES TÉRMICAS</v>
      </c>
      <c r="D27" s="204"/>
      <c r="E27" s="204"/>
      <c r="F27" s="204"/>
      <c r="G27" s="204"/>
      <c r="H27" s="204"/>
      <c r="I27" s="204"/>
      <c r="J27" s="204"/>
      <c r="K27" s="174">
        <f>'PRESUPUESTO Y CRONOGRAMA '!K148</f>
        <v>0</v>
      </c>
      <c r="L27" s="158"/>
      <c r="M27" s="174">
        <f>'PRESUPUESTO Y CRONOGRAMA '!M148</f>
        <v>0</v>
      </c>
    </row>
    <row r="28" spans="2:13" ht="12.75">
      <c r="B28" s="220" t="str">
        <f>'PRESUPUESTO Y CRONOGRAMA '!B151</f>
        <v>18.00</v>
      </c>
      <c r="C28" s="159" t="str">
        <f>'PRESUPUESTO Y CRONOGRAMA '!C151</f>
        <v>IMPERMEABILIZACIÓN</v>
      </c>
      <c r="D28" s="204"/>
      <c r="E28" s="204"/>
      <c r="F28" s="204"/>
      <c r="G28" s="204"/>
      <c r="H28" s="204"/>
      <c r="I28" s="204"/>
      <c r="J28" s="204"/>
      <c r="K28" s="174">
        <f>'PRESUPUESTO Y CRONOGRAMA '!K151</f>
        <v>0</v>
      </c>
      <c r="L28" s="158"/>
      <c r="M28" s="174">
        <f>'PRESUPUESTO Y CRONOGRAMA '!M151</f>
        <v>0</v>
      </c>
    </row>
    <row r="29" spans="2:13" ht="12.75">
      <c r="B29" s="220" t="str">
        <f>'PRESUPUESTO Y CRONOGRAMA '!B171</f>
        <v>19.00</v>
      </c>
      <c r="C29" s="159" t="str">
        <f>'PRESUPUESTO Y CRONOGRAMA '!C171</f>
        <v>CUBIERTAS LIVIANAS</v>
      </c>
      <c r="D29" s="204"/>
      <c r="E29" s="204"/>
      <c r="F29" s="204"/>
      <c r="G29" s="204"/>
      <c r="H29" s="204"/>
      <c r="I29" s="204"/>
      <c r="J29" s="204"/>
      <c r="K29" s="174">
        <f>'PRESUPUESTO Y CRONOGRAMA '!K171</f>
        <v>0</v>
      </c>
      <c r="L29" s="158"/>
      <c r="M29" s="174">
        <f>'PRESUPUESTO Y CRONOGRAMA '!M171</f>
        <v>0</v>
      </c>
    </row>
    <row r="30" spans="2:13" ht="12.75">
      <c r="B30" s="220" t="str">
        <f>'PRESUPUESTO Y CRONOGRAMA '!B180</f>
        <v>20.00</v>
      </c>
      <c r="C30" s="159" t="str">
        <f>'PRESUPUESTO Y CRONOGRAMA '!C180</f>
        <v>CIELORRASO</v>
      </c>
      <c r="D30" s="204"/>
      <c r="E30" s="204"/>
      <c r="F30" s="204"/>
      <c r="G30" s="204"/>
      <c r="H30" s="204"/>
      <c r="I30" s="204"/>
      <c r="J30" s="204"/>
      <c r="K30" s="174">
        <f>'PRESUPUESTO Y CRONOGRAMA '!K180</f>
        <v>0</v>
      </c>
      <c r="L30" s="158"/>
      <c r="M30" s="174">
        <f>'PRESUPUESTO Y CRONOGRAMA '!M180</f>
        <v>0</v>
      </c>
    </row>
    <row r="31" spans="2:13" ht="12.75">
      <c r="B31" s="221" t="str">
        <f>'PRESUPUESTO Y CRONOGRAMA '!B183</f>
        <v>21.00</v>
      </c>
      <c r="C31" s="205" t="str">
        <f>'PRESUPUESTO Y CRONOGRAMA '!C183</f>
        <v>VARIOS</v>
      </c>
      <c r="D31" s="206"/>
      <c r="E31" s="206"/>
      <c r="F31" s="206"/>
      <c r="G31" s="206"/>
      <c r="H31" s="206"/>
      <c r="I31" s="206"/>
      <c r="J31" s="206"/>
      <c r="K31" s="184">
        <f>'PRESUPUESTO Y CRONOGRAMA '!K183</f>
        <v>0</v>
      </c>
      <c r="L31" s="158"/>
      <c r="M31" s="184">
        <f>'PRESUPUESTO Y CRONOGRAMA '!M183</f>
        <v>0</v>
      </c>
    </row>
    <row r="32" spans="2:13" ht="13.5" thickBot="1">
      <c r="B32" s="221" t="str">
        <f>'PRESUPUESTO Y CRONOGRAMA '!B191</f>
        <v>22.00</v>
      </c>
      <c r="C32" s="205" t="str">
        <f>'PRESUPUESTO Y CRONOGRAMA '!C191</f>
        <v>AYUDA A SUBCONTRATOS</v>
      </c>
      <c r="D32" s="206"/>
      <c r="E32" s="206"/>
      <c r="F32" s="206"/>
      <c r="G32" s="206"/>
      <c r="H32" s="206"/>
      <c r="I32" s="206"/>
      <c r="J32" s="206"/>
      <c r="K32" s="184">
        <f>'PRESUPUESTO Y CRONOGRAMA '!K191</f>
        <v>0</v>
      </c>
      <c r="L32" s="158"/>
      <c r="M32" s="184">
        <f>'PRESUPUESTO Y CRONOGRAMA '!M191</f>
        <v>0</v>
      </c>
    </row>
    <row r="33" spans="2:13" ht="13.5" thickBot="1">
      <c r="B33" s="224" t="str">
        <f>'PRESUPUESTO Y CRONOGRAMA '!B195</f>
        <v>A</v>
      </c>
      <c r="C33" s="225" t="str">
        <f>'PRESUPUESTO Y CRONOGRAMA '!C195</f>
        <v>SUBTOTAL OBRAS EDILICIAS</v>
      </c>
      <c r="D33" s="225"/>
      <c r="E33" s="226"/>
      <c r="F33" s="208"/>
      <c r="G33" s="207"/>
      <c r="H33" s="207"/>
      <c r="I33" s="207"/>
      <c r="J33" s="207"/>
      <c r="K33" s="223">
        <f>'PRESUPUESTO Y CRONOGRAMA '!K195</f>
        <v>0</v>
      </c>
      <c r="M33" s="223">
        <f>'PRESUPUESTO Y CRONOGRAMA '!M195</f>
        <v>0</v>
      </c>
    </row>
    <row r="35" spans="2:13" ht="12.75">
      <c r="B35" s="232" t="str">
        <f>'PRESUPUESTO Y CRONOGRAMA '!B197</f>
        <v>B</v>
      </c>
      <c r="C35" s="233" t="str">
        <f>'PRESUPUESTO Y CRONOGRAMA '!C197</f>
        <v>SUBCONTRATOS 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5"/>
    </row>
    <row r="36" spans="2:13" ht="12.75">
      <c r="B36" s="219" t="str">
        <f>'PRESUPUESTO Y CRONOGRAMA '!B199</f>
        <v>1.00</v>
      </c>
      <c r="C36" s="210" t="str">
        <f>'PRESUPUESTO Y CRONOGRAMA '!C199</f>
        <v>MÁRMOLES Y GRANITOS</v>
      </c>
      <c r="D36" s="211"/>
      <c r="E36" s="211"/>
      <c r="F36" s="211"/>
      <c r="G36" s="211"/>
      <c r="H36" s="211"/>
      <c r="I36" s="211"/>
      <c r="J36" s="211"/>
      <c r="K36" s="212">
        <f>'PRESUPUESTO Y CRONOGRAMA '!K199</f>
        <v>0</v>
      </c>
      <c r="L36" s="158"/>
      <c r="M36" s="212">
        <f>'PRESUPUESTO Y CRONOGRAMA '!M199</f>
        <v>0</v>
      </c>
    </row>
    <row r="37" spans="2:13" ht="12.75">
      <c r="B37" s="220" t="str">
        <f>'PRESUPUESTO Y CRONOGRAMA '!B213</f>
        <v>2.00</v>
      </c>
      <c r="C37" s="159" t="str">
        <f>'PRESUPUESTO Y CRONOGRAMA '!C213</f>
        <v>INSTALACIÓN SANITARIA</v>
      </c>
      <c r="D37" s="204"/>
      <c r="E37" s="204"/>
      <c r="F37" s="204"/>
      <c r="G37" s="204"/>
      <c r="H37" s="204"/>
      <c r="I37" s="204"/>
      <c r="J37" s="204"/>
      <c r="K37" s="160">
        <f>'PRESUPUESTO Y CRONOGRAMA '!K213</f>
        <v>0</v>
      </c>
      <c r="L37" s="158"/>
      <c r="M37" s="160">
        <f>'PRESUPUESTO Y CRONOGRAMA '!M213</f>
        <v>0</v>
      </c>
    </row>
    <row r="38" spans="2:13" ht="12.75">
      <c r="B38" s="220" t="str">
        <f>'PRESUPUESTO Y CRONOGRAMA '!B266</f>
        <v>3.00</v>
      </c>
      <c r="C38" s="159" t="str">
        <f>'PRESUPUESTO Y CRONOGRAMA '!C266</f>
        <v>INSTALACIONES CONTRA INCENDIO</v>
      </c>
      <c r="D38" s="204"/>
      <c r="E38" s="204"/>
      <c r="F38" s="204"/>
      <c r="G38" s="204"/>
      <c r="H38" s="204"/>
      <c r="I38" s="204"/>
      <c r="J38" s="204"/>
      <c r="K38" s="160">
        <f>'PRESUPUESTO Y CRONOGRAMA '!K266</f>
        <v>0</v>
      </c>
      <c r="L38" s="158"/>
      <c r="M38" s="160">
        <f>'PRESUPUESTO Y CRONOGRAMA '!M266</f>
        <v>0</v>
      </c>
    </row>
    <row r="39" spans="2:13" ht="12.75">
      <c r="B39" s="220" t="str">
        <f>'PRESUPUESTO Y CRONOGRAMA '!B274</f>
        <v>4.00</v>
      </c>
      <c r="C39" s="159" t="str">
        <f>'PRESUPUESTO Y CRONOGRAMA '!C274</f>
        <v>INSTALACIÓN ELÉCTRICA</v>
      </c>
      <c r="D39" s="204"/>
      <c r="E39" s="204"/>
      <c r="F39" s="204"/>
      <c r="G39" s="204"/>
      <c r="H39" s="204"/>
      <c r="I39" s="204"/>
      <c r="J39" s="204"/>
      <c r="K39" s="160">
        <f>'PRESUPUESTO Y CRONOGRAMA '!K274</f>
        <v>0</v>
      </c>
      <c r="L39" s="158"/>
      <c r="M39" s="160">
        <f>'PRESUPUESTO Y CRONOGRAMA '!M274</f>
        <v>0</v>
      </c>
    </row>
    <row r="40" spans="2:13" ht="12.75">
      <c r="B40" s="220" t="str">
        <f>'PRESUPUESTO Y CRONOGRAMA '!B278</f>
        <v>5.00</v>
      </c>
      <c r="C40" s="159" t="str">
        <f>'PRESUPUESTO Y CRONOGRAMA '!C278</f>
        <v>INSTALACIÓN DE DEBILES TENSIONES (TELEFONIA , DATOS, AUDIO, TV…)</v>
      </c>
      <c r="D40" s="204"/>
      <c r="E40" s="204"/>
      <c r="F40" s="204"/>
      <c r="G40" s="204"/>
      <c r="H40" s="204"/>
      <c r="I40" s="204"/>
      <c r="J40" s="204"/>
      <c r="K40" s="160">
        <f>'PRESUPUESTO Y CRONOGRAMA '!K278</f>
        <v>0</v>
      </c>
      <c r="L40" s="158"/>
      <c r="M40" s="160">
        <f>'PRESUPUESTO Y CRONOGRAMA '!M278</f>
        <v>0</v>
      </c>
    </row>
    <row r="41" spans="2:13" ht="12.75">
      <c r="B41" s="220" t="str">
        <f>'PRESUPUESTO Y CRONOGRAMA '!B294</f>
        <v>6.00</v>
      </c>
      <c r="C41" s="205" t="str">
        <f>'PRESUPUESTO Y CRONOGRAMA '!C294</f>
        <v>EQUIPAMIENTO ELÉCTRICO</v>
      </c>
      <c r="D41" s="206"/>
      <c r="E41" s="206"/>
      <c r="F41" s="206"/>
      <c r="G41" s="206"/>
      <c r="H41" s="206"/>
      <c r="I41" s="206"/>
      <c r="J41" s="206"/>
      <c r="K41" s="209">
        <f>'PRESUPUESTO Y CRONOGRAMA '!K294</f>
        <v>0</v>
      </c>
      <c r="L41" s="158"/>
      <c r="M41" s="160">
        <f>'PRESUPUESTO Y CRONOGRAMA '!M294</f>
        <v>0</v>
      </c>
    </row>
    <row r="42" spans="2:13" ht="12.75">
      <c r="B42" s="220" t="str">
        <f>'PRESUPUESTO Y CRONOGRAMA '!B328</f>
        <v>7.00</v>
      </c>
      <c r="C42" s="159" t="str">
        <f>'PRESUPUESTO Y CRONOGRAMA '!C328</f>
        <v>CARPINTERÍA EN HIERRO</v>
      </c>
      <c r="D42" s="204"/>
      <c r="E42" s="204"/>
      <c r="F42" s="204"/>
      <c r="G42" s="204"/>
      <c r="H42" s="204"/>
      <c r="I42" s="204"/>
      <c r="J42" s="204"/>
      <c r="K42" s="160">
        <f>'PRESUPUESTO Y CRONOGRAMA '!K328</f>
        <v>0</v>
      </c>
      <c r="L42" s="158"/>
      <c r="M42" s="160">
        <f>'PRESUPUESTO Y CRONOGRAMA '!M328</f>
        <v>0</v>
      </c>
    </row>
    <row r="43" spans="2:13" ht="12.75">
      <c r="B43" s="220" t="str">
        <f>'PRESUPUESTO Y CRONOGRAMA '!B348</f>
        <v>8.00</v>
      </c>
      <c r="C43" s="159" t="str">
        <f>'PRESUPUESTO Y CRONOGRAMA '!C348</f>
        <v>CARPINTERÍA EN MADERA</v>
      </c>
      <c r="D43" s="204"/>
      <c r="E43" s="204"/>
      <c r="F43" s="204"/>
      <c r="G43" s="204"/>
      <c r="H43" s="204"/>
      <c r="I43" s="204"/>
      <c r="J43" s="204"/>
      <c r="K43" s="160">
        <f>'PRESUPUESTO Y CRONOGRAMA '!K348</f>
        <v>0</v>
      </c>
      <c r="L43" s="158"/>
      <c r="M43" s="160">
        <f>'PRESUPUESTO Y CRONOGRAMA '!M348</f>
        <v>0</v>
      </c>
    </row>
    <row r="44" spans="2:13" ht="12.75">
      <c r="B44" s="220" t="str">
        <f>'PRESUPUESTO Y CRONOGRAMA '!B373</f>
        <v>9.00</v>
      </c>
      <c r="C44" s="159" t="str">
        <f>'PRESUPUESTO Y CRONOGRAMA '!C373</f>
        <v>CARPINTERÍA EN ACERO INOXIDABLE</v>
      </c>
      <c r="D44" s="204"/>
      <c r="E44" s="204"/>
      <c r="F44" s="204"/>
      <c r="G44" s="204"/>
      <c r="H44" s="204"/>
      <c r="I44" s="204"/>
      <c r="J44" s="204"/>
      <c r="K44" s="160">
        <f>'PRESUPUESTO Y CRONOGRAMA '!K373</f>
        <v>0</v>
      </c>
      <c r="L44" s="158"/>
      <c r="M44" s="160">
        <f>'PRESUPUESTO Y CRONOGRAMA '!M373</f>
        <v>0</v>
      </c>
    </row>
    <row r="45" spans="2:13" ht="12.75">
      <c r="B45" s="220" t="str">
        <f>'PRESUPUESTO Y CRONOGRAMA '!B380</f>
        <v>10.00</v>
      </c>
      <c r="C45" s="205" t="str">
        <f>'PRESUPUESTO Y CRONOGRAMA '!C380</f>
        <v>CARPINTERÍA EN ALUMINIO</v>
      </c>
      <c r="D45" s="206"/>
      <c r="E45" s="206"/>
      <c r="F45" s="206"/>
      <c r="G45" s="206"/>
      <c r="H45" s="206"/>
      <c r="I45" s="206"/>
      <c r="J45" s="206"/>
      <c r="K45" s="209">
        <f>'PRESUPUESTO Y CRONOGRAMA '!K380</f>
        <v>0</v>
      </c>
      <c r="L45" s="158"/>
      <c r="M45" s="160">
        <f>'PRESUPUESTO Y CRONOGRAMA '!M380</f>
        <v>0</v>
      </c>
    </row>
    <row r="46" spans="2:13" ht="12.75">
      <c r="B46" s="220" t="str">
        <f>'PRESUPUESTO Y CRONOGRAMA '!B398</f>
        <v>11.00</v>
      </c>
      <c r="C46" s="159" t="str">
        <f>'PRESUPUESTO Y CRONOGRAMA '!C398</f>
        <v>PINTURAS</v>
      </c>
      <c r="D46" s="204"/>
      <c r="E46" s="204"/>
      <c r="F46" s="204"/>
      <c r="G46" s="204"/>
      <c r="H46" s="204"/>
      <c r="I46" s="204"/>
      <c r="J46" s="204"/>
      <c r="K46" s="160">
        <f>'PRESUPUESTO Y CRONOGRAMA '!K398</f>
        <v>0</v>
      </c>
      <c r="L46" s="158"/>
      <c r="M46" s="160">
        <f>'PRESUPUESTO Y CRONOGRAMA '!M398</f>
        <v>0</v>
      </c>
    </row>
    <row r="47" spans="2:13" ht="13.5" thickBot="1">
      <c r="B47" s="221" t="str">
        <f>'PRESUPUESTO Y CRONOGRAMA '!B415</f>
        <v>12.00</v>
      </c>
      <c r="C47" s="205" t="str">
        <f>'PRESUPUESTO Y CRONOGRAMA '!C415</f>
        <v>VIDRIOS y POLICARBONATOS </v>
      </c>
      <c r="D47" s="206"/>
      <c r="E47" s="206"/>
      <c r="F47" s="206"/>
      <c r="G47" s="206"/>
      <c r="H47" s="206"/>
      <c r="I47" s="206"/>
      <c r="J47" s="206"/>
      <c r="K47" s="160">
        <f>'PRESUPUESTO Y CRONOGRAMA '!K415</f>
        <v>0</v>
      </c>
      <c r="L47" s="158"/>
      <c r="M47" s="209">
        <f>'PRESUPUESTO Y CRONOGRAMA '!M415</f>
        <v>0</v>
      </c>
    </row>
    <row r="48" spans="2:13" ht="15" customHeight="1" thickBot="1">
      <c r="B48" s="224" t="str">
        <f>'PRESUPUESTO Y CRONOGRAMA '!B422</f>
        <v>B</v>
      </c>
      <c r="C48" s="225" t="str">
        <f>'PRESUPUESTO Y CRONOGRAMA '!C422</f>
        <v>SUBTOTAL SUBCONTRATOS</v>
      </c>
      <c r="D48" s="225"/>
      <c r="E48" s="226"/>
      <c r="F48" s="207"/>
      <c r="G48" s="207"/>
      <c r="H48" s="207"/>
      <c r="I48" s="207"/>
      <c r="J48" s="207"/>
      <c r="K48" s="223">
        <f>'PRESUPUESTO Y CRONOGRAMA '!K422</f>
        <v>0</v>
      </c>
      <c r="M48" s="223">
        <f>'PRESUPUESTO Y CRONOGRAMA '!M422</f>
        <v>0</v>
      </c>
    </row>
    <row r="50" spans="2:13" ht="12.75">
      <c r="B50" s="232" t="str">
        <f>'PRESUPUESTO Y CRONOGRAMA '!B424</f>
        <v>C</v>
      </c>
      <c r="C50" s="233" t="str">
        <f>'PRESUPUESTO Y CRONOGRAMA '!C424</f>
        <v>INFRAESTRUCTURA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5"/>
    </row>
    <row r="51" spans="2:13" ht="12.75">
      <c r="B51" s="219" t="str">
        <f>'PRESUPUESTO Y CRONOGRAMA '!B426</f>
        <v>1.00</v>
      </c>
      <c r="C51" s="216" t="str">
        <f>'PRESUPUESTO Y CRONOGRAMA '!C426</f>
        <v>MOVIMIENTO DE SUELOS A MAQUINA</v>
      </c>
      <c r="D51" s="217"/>
      <c r="E51" s="217"/>
      <c r="F51" s="217"/>
      <c r="G51" s="217"/>
      <c r="H51" s="217"/>
      <c r="I51" s="217"/>
      <c r="J51" s="217"/>
      <c r="K51" s="218">
        <f>'PRESUPUESTO Y CRONOGRAMA '!K426</f>
        <v>0</v>
      </c>
      <c r="L51" s="163"/>
      <c r="M51" s="218">
        <f>'PRESUPUESTO Y CRONOGRAMA '!M426</f>
        <v>0</v>
      </c>
    </row>
    <row r="52" spans="2:13" ht="12.75">
      <c r="B52" s="220" t="str">
        <f>'PRESUPUESTO Y CRONOGRAMA '!B430</f>
        <v>2.00</v>
      </c>
      <c r="C52" s="213" t="str">
        <f>'PRESUPUESTO Y CRONOGRAMA '!C430</f>
        <v>SANEAMIENTO INTERNO </v>
      </c>
      <c r="D52" s="180"/>
      <c r="E52" s="180"/>
      <c r="F52" s="180"/>
      <c r="G52" s="180"/>
      <c r="H52" s="180"/>
      <c r="I52" s="180"/>
      <c r="J52" s="180"/>
      <c r="K52" s="174">
        <f>'PRESUPUESTO Y CRONOGRAMA '!K430</f>
        <v>0</v>
      </c>
      <c r="L52" s="163"/>
      <c r="M52" s="174">
        <f>'PRESUPUESTO Y CRONOGRAMA '!M430</f>
        <v>0</v>
      </c>
    </row>
    <row r="53" spans="2:13" ht="12.75">
      <c r="B53" s="220" t="str">
        <f>'PRESUPUESTO Y CRONOGRAMA '!B442</f>
        <v>3.00</v>
      </c>
      <c r="C53" s="214" t="str">
        <f>'PRESUPUESTO Y CRONOGRAMA '!C442</f>
        <v>RED INTERNA DE AGUA Y CONEXIONES</v>
      </c>
      <c r="D53" s="215"/>
      <c r="E53" s="215"/>
      <c r="F53" s="215"/>
      <c r="G53" s="215"/>
      <c r="H53" s="215"/>
      <c r="I53" s="215"/>
      <c r="J53" s="215"/>
      <c r="K53" s="184">
        <f>'PRESUPUESTO Y CRONOGRAMA '!K442</f>
        <v>0</v>
      </c>
      <c r="L53" s="163"/>
      <c r="M53" s="174">
        <f>'PRESUPUESTO Y CRONOGRAMA '!M442</f>
        <v>0</v>
      </c>
    </row>
    <row r="54" spans="2:13" ht="12.75">
      <c r="B54" s="220" t="str">
        <f>'PRESUPUESTO Y CRONOGRAMA '!B453</f>
        <v>4.00</v>
      </c>
      <c r="C54" s="213" t="str">
        <f>'PRESUPUESTO Y CRONOGRAMA '!C453</f>
        <v>DISTRIBUCIÓN DE AGUA POTABLE DESDE DEPÓSITOS DE RESERVA</v>
      </c>
      <c r="D54" s="180"/>
      <c r="E54" s="180"/>
      <c r="F54" s="180"/>
      <c r="G54" s="180"/>
      <c r="H54" s="180"/>
      <c r="I54" s="180"/>
      <c r="J54" s="180"/>
      <c r="K54" s="174">
        <f>'PRESUPUESTO Y CRONOGRAMA '!K453</f>
        <v>0</v>
      </c>
      <c r="L54" s="163"/>
      <c r="M54" s="174">
        <f>'PRESUPUESTO Y CRONOGRAMA '!M453</f>
        <v>0</v>
      </c>
    </row>
    <row r="55" spans="2:13" ht="12.75">
      <c r="B55" s="220" t="str">
        <f>'PRESUPUESTO Y CRONOGRAMA '!B459</f>
        <v>5.00</v>
      </c>
      <c r="C55" s="214" t="str">
        <f>'PRESUPUESTO Y CRONOGRAMA '!C459</f>
        <v>PAVIMENTO VEHICULAR Y PEATONAL</v>
      </c>
      <c r="D55" s="215"/>
      <c r="E55" s="215"/>
      <c r="F55" s="215"/>
      <c r="G55" s="215"/>
      <c r="H55" s="215"/>
      <c r="I55" s="215"/>
      <c r="J55" s="215"/>
      <c r="K55" s="184">
        <f>'PRESUPUESTO Y CRONOGRAMA '!K459</f>
        <v>0</v>
      </c>
      <c r="L55" s="163"/>
      <c r="M55" s="174">
        <f>'PRESUPUESTO Y CRONOGRAMA '!M459</f>
        <v>0</v>
      </c>
    </row>
    <row r="56" spans="2:13" ht="12.75">
      <c r="B56" s="220" t="str">
        <f>'PRESUPUESTO Y CRONOGRAMA '!B464</f>
        <v>6.00</v>
      </c>
      <c r="C56" s="213" t="str">
        <f>'PRESUPUESTO Y CRONOGRAMA '!C464</f>
        <v>RED BAJA TENSION SUBTERR.</v>
      </c>
      <c r="D56" s="180"/>
      <c r="E56" s="180"/>
      <c r="F56" s="180"/>
      <c r="G56" s="180"/>
      <c r="H56" s="180"/>
      <c r="I56" s="180"/>
      <c r="J56" s="180"/>
      <c r="K56" s="174">
        <f>'PRESUPUESTO Y CRONOGRAMA '!K464</f>
        <v>0</v>
      </c>
      <c r="L56" s="163"/>
      <c r="M56" s="174">
        <f>'PRESUPUESTO Y CRONOGRAMA '!M464</f>
        <v>0</v>
      </c>
    </row>
    <row r="57" spans="2:13" ht="12.75">
      <c r="B57" s="220" t="str">
        <f>'PRESUPUESTO Y CRONOGRAMA '!B472</f>
        <v>7.00</v>
      </c>
      <c r="C57" s="213" t="str">
        <f>'PRESUPUESTO Y CRONOGRAMA '!C472</f>
        <v>RED INTERNA DE  ALUMBRADO </v>
      </c>
      <c r="D57" s="180"/>
      <c r="E57" s="180"/>
      <c r="F57" s="180"/>
      <c r="G57" s="180"/>
      <c r="H57" s="180"/>
      <c r="I57" s="180"/>
      <c r="J57" s="180"/>
      <c r="K57" s="174">
        <f>'PRESUPUESTO Y CRONOGRAMA '!K472</f>
        <v>0</v>
      </c>
      <c r="L57" s="163"/>
      <c r="M57" s="174">
        <f>'PRESUPUESTO Y CRONOGRAMA '!M472</f>
        <v>0</v>
      </c>
    </row>
    <row r="58" spans="2:13" ht="12.75">
      <c r="B58" s="220" t="str">
        <f>'PRESUPUESTO Y CRONOGRAMA '!B480</f>
        <v>8.00</v>
      </c>
      <c r="C58" s="213" t="str">
        <f>'PRESUPUESTO Y CRONOGRAMA '!C480</f>
        <v>RED TELEFÓNICA</v>
      </c>
      <c r="D58" s="180"/>
      <c r="E58" s="180"/>
      <c r="F58" s="180"/>
      <c r="G58" s="180"/>
      <c r="H58" s="180"/>
      <c r="I58" s="180"/>
      <c r="J58" s="180"/>
      <c r="K58" s="174">
        <f>'PRESUPUESTO Y CRONOGRAMA '!K480</f>
        <v>0</v>
      </c>
      <c r="M58" s="174">
        <f>'PRESUPUESTO Y CRONOGRAMA '!M480</f>
        <v>0</v>
      </c>
    </row>
    <row r="59" spans="2:13" ht="13.5" thickBot="1">
      <c r="B59" s="221" t="str">
        <f>'PRESUPUESTO Y CRONOGRAMA '!B486</f>
        <v>9.00</v>
      </c>
      <c r="C59" s="214" t="str">
        <f>'PRESUPUESTO Y CRONOGRAMA '!C486</f>
        <v>OBRAS EXTERIORES</v>
      </c>
      <c r="D59" s="215"/>
      <c r="E59" s="215"/>
      <c r="F59" s="215"/>
      <c r="G59" s="215"/>
      <c r="H59" s="215"/>
      <c r="I59" s="215"/>
      <c r="J59" s="215"/>
      <c r="K59" s="174">
        <f>'PRESUPUESTO Y CRONOGRAMA '!K486</f>
        <v>0</v>
      </c>
      <c r="M59" s="184">
        <f>'PRESUPUESTO Y CRONOGRAMA '!M486</f>
        <v>0</v>
      </c>
    </row>
    <row r="60" spans="2:13" ht="15" customHeight="1" thickBot="1">
      <c r="B60" s="224" t="str">
        <f>'PRESUPUESTO Y CRONOGRAMA '!B500</f>
        <v>C</v>
      </c>
      <c r="C60" s="225" t="str">
        <f>'PRESUPUESTO Y CRONOGRAMA '!C500</f>
        <v>SUBTOTAL INFRAESTRUCTURA</v>
      </c>
      <c r="D60" s="225"/>
      <c r="E60" s="226"/>
      <c r="F60" s="207"/>
      <c r="G60" s="207"/>
      <c r="H60" s="207"/>
      <c r="I60" s="207"/>
      <c r="J60" s="207"/>
      <c r="K60" s="223">
        <f>'PRESUPUESTO Y CRONOGRAMA '!K500</f>
        <v>0</v>
      </c>
      <c r="M60" s="223">
        <f>'PRESUPUESTO Y CRONOGRAMA '!M500</f>
        <v>0</v>
      </c>
    </row>
    <row r="61" ht="13.5" thickBot="1"/>
    <row r="62" spans="2:13" ht="13.5" thickBot="1">
      <c r="B62" s="224" t="str">
        <f>'PRESUPUESTO Y CRONOGRAMA '!B502</f>
        <v>D</v>
      </c>
      <c r="C62" s="225" t="str">
        <f>'PRESUPUESTO Y CRONOGRAMA '!C508</f>
        <v>SUBTOTAL RUBROS AGREGADOS POR EL CONTRATISTA</v>
      </c>
      <c r="D62" s="225"/>
      <c r="E62" s="226"/>
      <c r="F62" s="207"/>
      <c r="G62" s="207"/>
      <c r="H62" s="207"/>
      <c r="I62" s="207"/>
      <c r="J62" s="207"/>
      <c r="K62" s="223">
        <f>'PRESUPUESTO Y CRONOGRAMA '!K508</f>
        <v>0</v>
      </c>
      <c r="M62" s="223">
        <f>'PRESUPUESTO Y CRONOGRAMA '!M508</f>
        <v>0</v>
      </c>
    </row>
    <row r="63" ht="13.5" thickBot="1"/>
    <row r="64" spans="2:13" ht="19.5" customHeight="1" thickBot="1">
      <c r="B64" s="398" t="str">
        <f>'PRESUPUESTO Y CRONOGRAMA '!B510</f>
        <v>E</v>
      </c>
      <c r="C64" s="399" t="str">
        <f>'PRESUPUESTO Y CRONOGRAMA '!C510</f>
        <v>SUBTOTAL DE OBRAS (A + B + C + D) </v>
      </c>
      <c r="D64" s="399"/>
      <c r="E64" s="399"/>
      <c r="F64" s="399"/>
      <c r="G64" s="399"/>
      <c r="H64" s="399"/>
      <c r="I64" s="399"/>
      <c r="J64" s="399"/>
      <c r="K64" s="400">
        <f>'PRESUPUESTO Y CRONOGRAMA '!K510</f>
        <v>0</v>
      </c>
      <c r="L64" s="399"/>
      <c r="M64" s="401">
        <f>'PRESUPUESTO Y CRONOGRAMA '!M510</f>
        <v>0</v>
      </c>
    </row>
    <row r="66" spans="5:11" ht="15.75">
      <c r="E66" s="405" t="str">
        <f>'PRESUPUESTO Y CRONOGRAMA '!J512</f>
        <v>IVA 22%</v>
      </c>
      <c r="F66" s="333"/>
      <c r="G66" s="333"/>
      <c r="H66" s="333"/>
      <c r="I66" s="333"/>
      <c r="J66" s="333"/>
      <c r="K66" s="405">
        <f>'PRESUPUESTO Y CRONOGRAMA '!K512</f>
        <v>0</v>
      </c>
    </row>
    <row r="67" ht="13.5" thickBot="1"/>
    <row r="68" spans="2:12" ht="18.75" thickBot="1">
      <c r="B68" s="398" t="str">
        <f>'PRESUPUESTO Y CRONOGRAMA '!B514</f>
        <v>F</v>
      </c>
      <c r="C68" s="399" t="str">
        <f>'PRESUPUESTO Y CRONOGRAMA '!C514</f>
        <v>TOTAL OBRAS IVA INCLUÍDO</v>
      </c>
      <c r="D68" s="399"/>
      <c r="E68" s="399"/>
      <c r="F68" s="399"/>
      <c r="G68" s="399"/>
      <c r="H68" s="399"/>
      <c r="I68" s="399"/>
      <c r="J68" s="399"/>
      <c r="K68" s="401">
        <f>'PRESUPUESTO Y CRONOGRAMA '!K514</f>
        <v>0</v>
      </c>
      <c r="L68" s="399"/>
    </row>
  </sheetData>
  <sheetProtection/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rintOptions horizontalCentered="1"/>
  <pageMargins left="0.35433070866141736" right="0.15748031496062992" top="0.3937007874015748" bottom="0.3937007874015748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5"/>
  <sheetViews>
    <sheetView zoomScalePageLayoutView="0" workbookViewId="0" topLeftCell="E1">
      <selection activeCell="O13" sqref="O13"/>
    </sheetView>
  </sheetViews>
  <sheetFormatPr defaultColWidth="11.421875" defaultRowHeight="12.75"/>
  <cols>
    <col min="1" max="1" width="2.28125" style="0" customWidth="1"/>
    <col min="2" max="2" width="9.421875" style="19" customWidth="1"/>
    <col min="3" max="3" width="26.8515625" style="0" customWidth="1"/>
    <col min="4" max="4" width="53.421875" style="0" customWidth="1"/>
    <col min="5" max="5" width="20.28125" style="0" customWidth="1"/>
    <col min="6" max="6" width="7.7109375" style="0" customWidth="1"/>
    <col min="7" max="7" width="8.00390625" style="0" customWidth="1"/>
    <col min="8" max="9" width="10.7109375" style="163" customWidth="1"/>
    <col min="10" max="10" width="11.421875" style="163" customWidth="1"/>
    <col min="11" max="11" width="12.140625" style="163" customWidth="1"/>
    <col min="12" max="12" width="2.00390625" style="163" customWidth="1"/>
    <col min="13" max="13" width="12.7109375" style="163" customWidth="1"/>
    <col min="14" max="14" width="2.57421875" style="271" customWidth="1"/>
    <col min="15" max="15" width="14.140625" style="0" customWidth="1"/>
    <col min="16" max="16" width="13.28125" style="0" customWidth="1"/>
    <col min="17" max="18" width="13.140625" style="0" customWidth="1"/>
    <col min="19" max="19" width="14.28125" style="0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62"/>
      <c r="I1" s="162"/>
      <c r="J1" s="162"/>
      <c r="K1" s="162"/>
      <c r="L1" s="162"/>
    </row>
    <row r="2" spans="1:19" ht="24.75" customHeight="1" thickBot="1">
      <c r="A2" s="1"/>
      <c r="B2" s="375"/>
      <c r="C2" s="376" t="s">
        <v>1053</v>
      </c>
      <c r="D2" s="377"/>
      <c r="E2" s="378"/>
      <c r="F2" s="377"/>
      <c r="G2" s="377"/>
      <c r="H2" s="379"/>
      <c r="I2" s="379"/>
      <c r="J2" s="378" t="s">
        <v>1054</v>
      </c>
      <c r="K2" s="379"/>
      <c r="L2" s="379"/>
      <c r="M2" s="380"/>
      <c r="N2" s="358"/>
      <c r="O2" s="382"/>
      <c r="P2" s="372"/>
      <c r="Q2" s="372"/>
      <c r="R2" s="372"/>
      <c r="S2" s="384"/>
    </row>
    <row r="3" spans="1:12" ht="13.5" thickBot="1">
      <c r="A3" s="1"/>
      <c r="B3" s="3"/>
      <c r="C3" s="2"/>
      <c r="D3" s="1"/>
      <c r="E3" s="1"/>
      <c r="F3" s="3"/>
      <c r="G3" s="1"/>
      <c r="H3" s="162"/>
      <c r="I3" s="162"/>
      <c r="J3" s="162"/>
      <c r="K3" s="162"/>
      <c r="L3" s="162"/>
    </row>
    <row r="4" spans="1:19" ht="18.75" customHeight="1" thickBot="1">
      <c r="A4" s="1"/>
      <c r="B4" s="284"/>
      <c r="C4" s="285" t="s">
        <v>833</v>
      </c>
      <c r="D4" s="286"/>
      <c r="E4" s="286"/>
      <c r="F4" s="286"/>
      <c r="G4" s="286"/>
      <c r="H4" s="287"/>
      <c r="I4" s="287"/>
      <c r="J4" s="287"/>
      <c r="K4" s="287"/>
      <c r="L4" s="287"/>
      <c r="M4" s="288"/>
      <c r="N4" s="272"/>
      <c r="O4" s="289" t="s">
        <v>775</v>
      </c>
      <c r="P4" s="290"/>
      <c r="Q4" s="290"/>
      <c r="R4" s="291"/>
      <c r="S4" s="292" t="s">
        <v>1055</v>
      </c>
    </row>
    <row r="5" spans="1:12" ht="18.75" thickBot="1">
      <c r="A5" s="1"/>
      <c r="B5" s="3"/>
      <c r="C5" s="2"/>
      <c r="D5" s="1"/>
      <c r="E5" s="1"/>
      <c r="F5" s="3"/>
      <c r="G5" s="1"/>
      <c r="H5" s="162"/>
      <c r="I5" s="162"/>
      <c r="J5" s="162"/>
      <c r="K5" s="162"/>
      <c r="L5" s="164"/>
    </row>
    <row r="6" spans="1:19" ht="15" customHeight="1">
      <c r="A6" s="1"/>
      <c r="B6" s="463" t="s">
        <v>0</v>
      </c>
      <c r="C6" s="466" t="s">
        <v>1</v>
      </c>
      <c r="D6" s="469" t="s">
        <v>2</v>
      </c>
      <c r="E6" s="328" t="s">
        <v>590</v>
      </c>
      <c r="F6" s="472" t="s">
        <v>3</v>
      </c>
      <c r="G6" s="451" t="s">
        <v>4</v>
      </c>
      <c r="H6" s="454" t="s">
        <v>5</v>
      </c>
      <c r="I6" s="454" t="s">
        <v>359</v>
      </c>
      <c r="J6" s="454" t="s">
        <v>360</v>
      </c>
      <c r="K6" s="448" t="s">
        <v>361</v>
      </c>
      <c r="L6" s="164"/>
      <c r="M6" s="445" t="s">
        <v>358</v>
      </c>
      <c r="N6" s="273"/>
      <c r="O6" s="243" t="s">
        <v>768</v>
      </c>
      <c r="P6" s="252" t="s">
        <v>770</v>
      </c>
      <c r="Q6" s="244" t="s">
        <v>770</v>
      </c>
      <c r="R6" s="249" t="s">
        <v>770</v>
      </c>
      <c r="S6" s="255" t="s">
        <v>776</v>
      </c>
    </row>
    <row r="7" spans="1:19" ht="15" customHeight="1">
      <c r="A7" s="1"/>
      <c r="B7" s="464"/>
      <c r="C7" s="467"/>
      <c r="D7" s="470"/>
      <c r="E7" s="329" t="s">
        <v>607</v>
      </c>
      <c r="F7" s="473"/>
      <c r="G7" s="452"/>
      <c r="H7" s="455"/>
      <c r="I7" s="455"/>
      <c r="J7" s="455"/>
      <c r="K7" s="449"/>
      <c r="L7" s="164"/>
      <c r="M7" s="446"/>
      <c r="N7" s="273"/>
      <c r="O7" s="245" t="s">
        <v>772</v>
      </c>
      <c r="P7" s="253" t="s">
        <v>771</v>
      </c>
      <c r="Q7" s="246" t="s">
        <v>773</v>
      </c>
      <c r="R7" s="250" t="s">
        <v>771</v>
      </c>
      <c r="S7" s="256" t="s">
        <v>777</v>
      </c>
    </row>
    <row r="8" spans="1:19" ht="15" customHeight="1" thickBot="1">
      <c r="A8" s="1"/>
      <c r="B8" s="465"/>
      <c r="C8" s="468"/>
      <c r="D8" s="471"/>
      <c r="E8" s="330" t="s">
        <v>601</v>
      </c>
      <c r="F8" s="474"/>
      <c r="G8" s="453"/>
      <c r="H8" s="456"/>
      <c r="I8" s="456"/>
      <c r="J8" s="456"/>
      <c r="K8" s="450"/>
      <c r="L8" s="164"/>
      <c r="M8" s="447"/>
      <c r="N8" s="273"/>
      <c r="O8" s="247" t="s">
        <v>769</v>
      </c>
      <c r="P8" s="254" t="s">
        <v>8</v>
      </c>
      <c r="Q8" s="248" t="s">
        <v>8</v>
      </c>
      <c r="R8" s="251" t="s">
        <v>774</v>
      </c>
      <c r="S8" s="257" t="s">
        <v>774</v>
      </c>
    </row>
    <row r="9" spans="1:11" ht="15" customHeight="1" thickBot="1">
      <c r="A9" s="1"/>
      <c r="B9" s="5"/>
      <c r="C9" s="6"/>
      <c r="D9" s="5"/>
      <c r="E9" s="5"/>
      <c r="F9" s="5"/>
      <c r="G9" s="5"/>
      <c r="H9" s="165"/>
      <c r="I9" s="165"/>
      <c r="J9" s="165"/>
      <c r="K9" s="165"/>
    </row>
    <row r="10" spans="1:19" ht="15" customHeight="1" thickBot="1">
      <c r="A10" s="1"/>
      <c r="B10" s="43" t="s">
        <v>6</v>
      </c>
      <c r="C10" s="108" t="s">
        <v>7</v>
      </c>
      <c r="D10" s="107"/>
      <c r="E10" s="107"/>
      <c r="F10" s="107"/>
      <c r="G10" s="107"/>
      <c r="H10" s="166"/>
      <c r="I10" s="166"/>
      <c r="J10" s="166"/>
      <c r="K10" s="166"/>
      <c r="L10" s="167"/>
      <c r="M10" s="168"/>
      <c r="N10" s="272"/>
      <c r="O10" s="258"/>
      <c r="P10" s="259"/>
      <c r="Q10" s="259"/>
      <c r="R10" s="259"/>
      <c r="S10" s="260"/>
    </row>
    <row r="11" spans="1:12" ht="15" customHeight="1">
      <c r="A11" s="7"/>
      <c r="B11" s="114"/>
      <c r="C11" s="6"/>
      <c r="D11" s="5"/>
      <c r="E11" s="5"/>
      <c r="F11" s="5"/>
      <c r="G11" s="5"/>
      <c r="H11" s="165"/>
      <c r="I11" s="165"/>
      <c r="J11" s="165"/>
      <c r="K11" s="165"/>
      <c r="L11" s="164"/>
    </row>
    <row r="12" spans="1:19" ht="15" customHeight="1">
      <c r="A12" s="1"/>
      <c r="B12" s="115" t="s">
        <v>265</v>
      </c>
      <c r="C12" s="117" t="s">
        <v>9</v>
      </c>
      <c r="D12" s="120"/>
      <c r="E12" s="118"/>
      <c r="F12" s="119"/>
      <c r="G12" s="119"/>
      <c r="H12" s="169"/>
      <c r="I12" s="169"/>
      <c r="J12" s="169"/>
      <c r="K12" s="170">
        <f>SUM(J13:J18)</f>
        <v>0</v>
      </c>
      <c r="L12" s="164"/>
      <c r="M12" s="171">
        <f>SUM(M13:M18)</f>
        <v>0</v>
      </c>
      <c r="N12" s="274"/>
      <c r="O12" s="262"/>
      <c r="P12" s="263"/>
      <c r="Q12" s="263"/>
      <c r="R12" s="263"/>
      <c r="S12" s="264">
        <f>SUM(R13:R18)</f>
        <v>0</v>
      </c>
    </row>
    <row r="13" spans="1:19" ht="15" customHeight="1">
      <c r="A13" s="1"/>
      <c r="B13" s="122" t="s">
        <v>265</v>
      </c>
      <c r="C13" s="15"/>
      <c r="D13" s="88" t="s">
        <v>10</v>
      </c>
      <c r="E13" s="71"/>
      <c r="F13" s="87"/>
      <c r="G13" s="33" t="s">
        <v>11</v>
      </c>
      <c r="H13" s="172"/>
      <c r="I13" s="172"/>
      <c r="J13" s="172">
        <f aca="true" t="shared" si="0" ref="J13:J18">SUM(H13*I13)</f>
        <v>0</v>
      </c>
      <c r="K13" s="173"/>
      <c r="L13" s="164"/>
      <c r="M13" s="174"/>
      <c r="N13" s="272"/>
      <c r="O13" s="300">
        <v>0</v>
      </c>
      <c r="P13" s="300">
        <v>0</v>
      </c>
      <c r="Q13" s="300">
        <f aca="true" t="shared" si="1" ref="Q13:Q18">+O13+P13</f>
        <v>0</v>
      </c>
      <c r="R13" s="261">
        <f aca="true" t="shared" si="2" ref="R13:R18">+J13*P13</f>
        <v>0</v>
      </c>
      <c r="S13" s="261"/>
    </row>
    <row r="14" spans="1:19" ht="15" customHeight="1">
      <c r="A14" s="1"/>
      <c r="B14" s="122" t="s">
        <v>164</v>
      </c>
      <c r="C14" s="15"/>
      <c r="D14" s="52" t="s">
        <v>430</v>
      </c>
      <c r="E14" s="72"/>
      <c r="F14" s="84"/>
      <c r="G14" s="41" t="s">
        <v>11</v>
      </c>
      <c r="H14" s="175"/>
      <c r="I14" s="175"/>
      <c r="J14" s="175">
        <f t="shared" si="0"/>
        <v>0</v>
      </c>
      <c r="K14" s="176"/>
      <c r="L14" s="164"/>
      <c r="M14" s="174"/>
      <c r="N14" s="272"/>
      <c r="O14" s="300">
        <v>0</v>
      </c>
      <c r="P14" s="300">
        <v>0</v>
      </c>
      <c r="Q14" s="300">
        <f t="shared" si="1"/>
        <v>0</v>
      </c>
      <c r="R14" s="261">
        <f t="shared" si="2"/>
        <v>0</v>
      </c>
      <c r="S14" s="46"/>
    </row>
    <row r="15" spans="1:19" ht="15" customHeight="1">
      <c r="A15" s="1"/>
      <c r="B15" s="122" t="s">
        <v>165</v>
      </c>
      <c r="C15" s="15"/>
      <c r="D15" s="47" t="s">
        <v>12</v>
      </c>
      <c r="E15" s="48"/>
      <c r="F15" s="84"/>
      <c r="G15" s="31">
        <v>1</v>
      </c>
      <c r="H15" s="175"/>
      <c r="I15" s="175"/>
      <c r="J15" s="175">
        <f t="shared" si="0"/>
        <v>0</v>
      </c>
      <c r="K15" s="176"/>
      <c r="L15" s="164"/>
      <c r="M15" s="174"/>
      <c r="N15" s="272"/>
      <c r="O15" s="300">
        <v>0</v>
      </c>
      <c r="P15" s="300">
        <v>0</v>
      </c>
      <c r="Q15" s="300">
        <f t="shared" si="1"/>
        <v>0</v>
      </c>
      <c r="R15" s="261">
        <f t="shared" si="2"/>
        <v>0</v>
      </c>
      <c r="S15" s="46"/>
    </row>
    <row r="16" spans="1:19" ht="15" customHeight="1">
      <c r="A16" s="1"/>
      <c r="B16" s="122" t="s">
        <v>779</v>
      </c>
      <c r="C16" s="15"/>
      <c r="D16" s="47" t="s">
        <v>13</v>
      </c>
      <c r="E16" s="48"/>
      <c r="F16" s="84"/>
      <c r="G16" s="31" t="s">
        <v>11</v>
      </c>
      <c r="H16" s="175"/>
      <c r="I16" s="175"/>
      <c r="J16" s="175">
        <f t="shared" si="0"/>
        <v>0</v>
      </c>
      <c r="K16" s="176"/>
      <c r="L16" s="164"/>
      <c r="M16" s="174"/>
      <c r="N16" s="272"/>
      <c r="O16" s="300">
        <v>0</v>
      </c>
      <c r="P16" s="300">
        <v>0</v>
      </c>
      <c r="Q16" s="300">
        <f t="shared" si="1"/>
        <v>0</v>
      </c>
      <c r="R16" s="261">
        <f t="shared" si="2"/>
        <v>0</v>
      </c>
      <c r="S16" s="46"/>
    </row>
    <row r="17" spans="1:19" ht="15" customHeight="1">
      <c r="A17" s="1"/>
      <c r="B17" s="122" t="s">
        <v>780</v>
      </c>
      <c r="C17" s="15"/>
      <c r="D17" s="47" t="s">
        <v>14</v>
      </c>
      <c r="E17" s="48"/>
      <c r="F17" s="84"/>
      <c r="G17" s="31" t="s">
        <v>11</v>
      </c>
      <c r="H17" s="175"/>
      <c r="I17" s="175"/>
      <c r="J17" s="175">
        <f t="shared" si="0"/>
        <v>0</v>
      </c>
      <c r="K17" s="176"/>
      <c r="L17" s="164"/>
      <c r="M17" s="174"/>
      <c r="N17" s="272"/>
      <c r="O17" s="300">
        <v>0</v>
      </c>
      <c r="P17" s="300">
        <v>0</v>
      </c>
      <c r="Q17" s="300">
        <f t="shared" si="1"/>
        <v>0</v>
      </c>
      <c r="R17" s="261">
        <f t="shared" si="2"/>
        <v>0</v>
      </c>
      <c r="S17" s="46"/>
    </row>
    <row r="18" spans="1:19" ht="15" customHeight="1">
      <c r="A18" s="1"/>
      <c r="B18" s="122" t="s">
        <v>781</v>
      </c>
      <c r="C18" s="15"/>
      <c r="D18" s="47" t="s">
        <v>15</v>
      </c>
      <c r="E18" s="48"/>
      <c r="F18" s="84"/>
      <c r="G18" s="31" t="s">
        <v>11</v>
      </c>
      <c r="H18" s="175"/>
      <c r="I18" s="175"/>
      <c r="J18" s="175">
        <f t="shared" si="0"/>
        <v>0</v>
      </c>
      <c r="K18" s="172"/>
      <c r="L18" s="164"/>
      <c r="M18" s="174"/>
      <c r="N18" s="272"/>
      <c r="O18" s="300">
        <v>0</v>
      </c>
      <c r="P18" s="300">
        <v>0</v>
      </c>
      <c r="Q18" s="300">
        <f t="shared" si="1"/>
        <v>0</v>
      </c>
      <c r="R18" s="261">
        <f t="shared" si="2"/>
        <v>0</v>
      </c>
      <c r="S18" s="46"/>
    </row>
    <row r="19" spans="1:19" ht="15" customHeight="1">
      <c r="A19" s="1"/>
      <c r="B19" s="115" t="s">
        <v>266</v>
      </c>
      <c r="C19" s="117" t="s">
        <v>274</v>
      </c>
      <c r="D19" s="118"/>
      <c r="E19" s="118"/>
      <c r="F19" s="119"/>
      <c r="G19" s="119"/>
      <c r="H19" s="169"/>
      <c r="I19" s="169"/>
      <c r="J19" s="169"/>
      <c r="K19" s="170">
        <f>SUM(J20:J29)</f>
        <v>0</v>
      </c>
      <c r="L19" s="164"/>
      <c r="M19" s="171">
        <f>SUM(M20:M29)</f>
        <v>0</v>
      </c>
      <c r="N19" s="274"/>
      <c r="O19" s="262"/>
      <c r="P19" s="263"/>
      <c r="Q19" s="263"/>
      <c r="R19" s="263"/>
      <c r="S19" s="264">
        <f>SUM(R20:R29)</f>
        <v>0</v>
      </c>
    </row>
    <row r="20" spans="1:19" ht="15" customHeight="1">
      <c r="A20" s="1"/>
      <c r="B20" s="122" t="s">
        <v>267</v>
      </c>
      <c r="C20" s="15"/>
      <c r="D20" s="88" t="s">
        <v>275</v>
      </c>
      <c r="E20" s="71"/>
      <c r="F20" s="87"/>
      <c r="G20" s="33" t="s">
        <v>18</v>
      </c>
      <c r="H20" s="172"/>
      <c r="I20" s="172"/>
      <c r="J20" s="172">
        <f>SUM(H20*I20)</f>
        <v>0</v>
      </c>
      <c r="K20" s="173"/>
      <c r="L20" s="164"/>
      <c r="M20" s="174"/>
      <c r="N20" s="272"/>
      <c r="O20" s="300">
        <v>0</v>
      </c>
      <c r="P20" s="300">
        <v>0</v>
      </c>
      <c r="Q20" s="300">
        <f aca="true" t="shared" si="3" ref="Q20:Q29">+O20+P20</f>
        <v>0</v>
      </c>
      <c r="R20" s="261">
        <f aca="true" t="shared" si="4" ref="R20:R29">+J20*P20</f>
        <v>0</v>
      </c>
      <c r="S20" s="261"/>
    </row>
    <row r="21" spans="1:19" ht="15" customHeight="1">
      <c r="A21" s="30"/>
      <c r="B21" s="122" t="s">
        <v>782</v>
      </c>
      <c r="C21" s="15"/>
      <c r="D21" s="47" t="s">
        <v>276</v>
      </c>
      <c r="E21" s="48"/>
      <c r="F21" s="84"/>
      <c r="G21" s="31" t="s">
        <v>18</v>
      </c>
      <c r="H21" s="175"/>
      <c r="I21" s="175"/>
      <c r="J21" s="175">
        <f aca="true" t="shared" si="5" ref="J21:J29">SUM(H21*I21)</f>
        <v>0</v>
      </c>
      <c r="K21" s="176"/>
      <c r="L21" s="164"/>
      <c r="M21" s="174"/>
      <c r="N21" s="272"/>
      <c r="O21" s="300">
        <v>0</v>
      </c>
      <c r="P21" s="300">
        <v>0</v>
      </c>
      <c r="Q21" s="300">
        <f t="shared" si="3"/>
        <v>0</v>
      </c>
      <c r="R21" s="261">
        <f t="shared" si="4"/>
        <v>0</v>
      </c>
      <c r="S21" s="46"/>
    </row>
    <row r="22" spans="1:19" ht="15" customHeight="1">
      <c r="A22" s="30"/>
      <c r="B22" s="122" t="s">
        <v>783</v>
      </c>
      <c r="C22" s="15"/>
      <c r="D22" s="47" t="s">
        <v>273</v>
      </c>
      <c r="E22" s="48"/>
      <c r="F22" s="84"/>
      <c r="G22" s="31" t="s">
        <v>18</v>
      </c>
      <c r="H22" s="175"/>
      <c r="I22" s="175"/>
      <c r="J22" s="175">
        <f t="shared" si="5"/>
        <v>0</v>
      </c>
      <c r="K22" s="176"/>
      <c r="L22" s="164"/>
      <c r="M22" s="174"/>
      <c r="N22" s="272"/>
      <c r="O22" s="300">
        <v>0</v>
      </c>
      <c r="P22" s="300">
        <v>0</v>
      </c>
      <c r="Q22" s="300">
        <f t="shared" si="3"/>
        <v>0</v>
      </c>
      <c r="R22" s="261">
        <f t="shared" si="4"/>
        <v>0</v>
      </c>
      <c r="S22" s="46"/>
    </row>
    <row r="23" spans="1:19" ht="15" customHeight="1">
      <c r="A23" s="30"/>
      <c r="B23" s="122" t="s">
        <v>784</v>
      </c>
      <c r="C23" s="15"/>
      <c r="D23" s="47" t="s">
        <v>277</v>
      </c>
      <c r="E23" s="48"/>
      <c r="F23" s="84"/>
      <c r="G23" s="31" t="s">
        <v>18</v>
      </c>
      <c r="H23" s="175"/>
      <c r="I23" s="175"/>
      <c r="J23" s="175">
        <f t="shared" si="5"/>
        <v>0</v>
      </c>
      <c r="K23" s="176"/>
      <c r="L23" s="164"/>
      <c r="M23" s="174"/>
      <c r="N23" s="272"/>
      <c r="O23" s="300">
        <v>0</v>
      </c>
      <c r="P23" s="300">
        <v>0</v>
      </c>
      <c r="Q23" s="300">
        <f t="shared" si="3"/>
        <v>0</v>
      </c>
      <c r="R23" s="261">
        <f t="shared" si="4"/>
        <v>0</v>
      </c>
      <c r="S23" s="46"/>
    </row>
    <row r="24" spans="1:19" ht="15" customHeight="1">
      <c r="A24" s="30"/>
      <c r="B24" s="122" t="s">
        <v>785</v>
      </c>
      <c r="C24" s="15"/>
      <c r="D24" s="47" t="s">
        <v>278</v>
      </c>
      <c r="E24" s="48"/>
      <c r="F24" s="84"/>
      <c r="G24" s="31" t="s">
        <v>58</v>
      </c>
      <c r="H24" s="175"/>
      <c r="I24" s="175"/>
      <c r="J24" s="175">
        <f t="shared" si="5"/>
        <v>0</v>
      </c>
      <c r="K24" s="176"/>
      <c r="L24" s="164"/>
      <c r="M24" s="174"/>
      <c r="N24" s="272"/>
      <c r="O24" s="300">
        <v>0</v>
      </c>
      <c r="P24" s="300">
        <v>0</v>
      </c>
      <c r="Q24" s="300">
        <f t="shared" si="3"/>
        <v>0</v>
      </c>
      <c r="R24" s="261">
        <f t="shared" si="4"/>
        <v>0</v>
      </c>
      <c r="S24" s="46"/>
    </row>
    <row r="25" spans="1:19" ht="15" customHeight="1">
      <c r="A25" s="30"/>
      <c r="B25" s="122" t="s">
        <v>786</v>
      </c>
      <c r="C25" s="15"/>
      <c r="D25" s="47" t="s">
        <v>282</v>
      </c>
      <c r="E25" s="48"/>
      <c r="F25" s="84"/>
      <c r="G25" s="31" t="s">
        <v>58</v>
      </c>
      <c r="H25" s="175"/>
      <c r="I25" s="175"/>
      <c r="J25" s="175">
        <f t="shared" si="5"/>
        <v>0</v>
      </c>
      <c r="K25" s="176"/>
      <c r="L25" s="164"/>
      <c r="M25" s="174"/>
      <c r="N25" s="272"/>
      <c r="O25" s="300">
        <v>0</v>
      </c>
      <c r="P25" s="300">
        <v>0</v>
      </c>
      <c r="Q25" s="300">
        <f t="shared" si="3"/>
        <v>0</v>
      </c>
      <c r="R25" s="261">
        <f t="shared" si="4"/>
        <v>0</v>
      </c>
      <c r="S25" s="46"/>
    </row>
    <row r="26" spans="1:19" ht="15" customHeight="1">
      <c r="A26" s="30"/>
      <c r="B26" s="122" t="s">
        <v>787</v>
      </c>
      <c r="C26" s="15"/>
      <c r="D26" s="52" t="s">
        <v>431</v>
      </c>
      <c r="E26" s="72"/>
      <c r="F26" s="84"/>
      <c r="G26" s="31" t="s">
        <v>58</v>
      </c>
      <c r="H26" s="175"/>
      <c r="I26" s="175"/>
      <c r="J26" s="175">
        <f t="shared" si="5"/>
        <v>0</v>
      </c>
      <c r="K26" s="176"/>
      <c r="L26" s="164"/>
      <c r="M26" s="174"/>
      <c r="N26" s="272"/>
      <c r="O26" s="300">
        <v>0</v>
      </c>
      <c r="P26" s="300">
        <v>0</v>
      </c>
      <c r="Q26" s="300">
        <f t="shared" si="3"/>
        <v>0</v>
      </c>
      <c r="R26" s="261">
        <f t="shared" si="4"/>
        <v>0</v>
      </c>
      <c r="S26" s="46"/>
    </row>
    <row r="27" spans="1:19" ht="15" customHeight="1">
      <c r="A27" s="30"/>
      <c r="B27" s="122" t="s">
        <v>788</v>
      </c>
      <c r="C27" s="15"/>
      <c r="D27" s="47" t="s">
        <v>346</v>
      </c>
      <c r="E27" s="48"/>
      <c r="F27" s="84"/>
      <c r="G27" s="31" t="s">
        <v>58</v>
      </c>
      <c r="H27" s="175"/>
      <c r="I27" s="175"/>
      <c r="J27" s="175">
        <f t="shared" si="5"/>
        <v>0</v>
      </c>
      <c r="K27" s="176"/>
      <c r="L27" s="164"/>
      <c r="M27" s="174"/>
      <c r="N27" s="272"/>
      <c r="O27" s="300">
        <v>0</v>
      </c>
      <c r="P27" s="300">
        <v>0</v>
      </c>
      <c r="Q27" s="300">
        <f t="shared" si="3"/>
        <v>0</v>
      </c>
      <c r="R27" s="261">
        <f t="shared" si="4"/>
        <v>0</v>
      </c>
      <c r="S27" s="46"/>
    </row>
    <row r="28" spans="1:19" ht="15" customHeight="1">
      <c r="A28" s="30"/>
      <c r="B28" s="122" t="s">
        <v>789</v>
      </c>
      <c r="C28" s="15"/>
      <c r="D28" s="52" t="s">
        <v>791</v>
      </c>
      <c r="E28" s="48"/>
      <c r="F28" s="84"/>
      <c r="G28" s="31" t="s">
        <v>58</v>
      </c>
      <c r="H28" s="175"/>
      <c r="I28" s="175"/>
      <c r="J28" s="175">
        <f t="shared" si="5"/>
        <v>0</v>
      </c>
      <c r="K28" s="176"/>
      <c r="L28" s="164"/>
      <c r="M28" s="174"/>
      <c r="N28" s="272"/>
      <c r="O28" s="300">
        <v>0</v>
      </c>
      <c r="P28" s="300">
        <v>0</v>
      </c>
      <c r="Q28" s="300">
        <f t="shared" si="3"/>
        <v>0</v>
      </c>
      <c r="R28" s="261">
        <f t="shared" si="4"/>
        <v>0</v>
      </c>
      <c r="S28" s="46"/>
    </row>
    <row r="29" spans="1:19" ht="15" customHeight="1">
      <c r="A29" s="30"/>
      <c r="B29" s="122" t="s">
        <v>790</v>
      </c>
      <c r="C29" s="15"/>
      <c r="D29" s="95" t="s">
        <v>792</v>
      </c>
      <c r="E29" s="86"/>
      <c r="F29" s="89"/>
      <c r="G29" s="37" t="s">
        <v>58</v>
      </c>
      <c r="H29" s="173"/>
      <c r="I29" s="173"/>
      <c r="J29" s="173">
        <f t="shared" si="5"/>
        <v>0</v>
      </c>
      <c r="K29" s="176"/>
      <c r="L29" s="164"/>
      <c r="M29" s="174"/>
      <c r="N29" s="272"/>
      <c r="O29" s="300">
        <v>0</v>
      </c>
      <c r="P29" s="300">
        <v>0</v>
      </c>
      <c r="Q29" s="300">
        <f t="shared" si="3"/>
        <v>0</v>
      </c>
      <c r="R29" s="261">
        <f t="shared" si="4"/>
        <v>0</v>
      </c>
      <c r="S29" s="265"/>
    </row>
    <row r="30" spans="1:19" ht="15" customHeight="1">
      <c r="A30" s="1"/>
      <c r="B30" s="115" t="s">
        <v>793</v>
      </c>
      <c r="C30" s="331" t="s">
        <v>16</v>
      </c>
      <c r="D30" s="118"/>
      <c r="E30" s="118"/>
      <c r="F30" s="119"/>
      <c r="G30" s="119"/>
      <c r="H30" s="169"/>
      <c r="I30" s="169"/>
      <c r="J30" s="169"/>
      <c r="K30" s="170">
        <f>SUM(J31:J34)</f>
        <v>0</v>
      </c>
      <c r="L30" s="164"/>
      <c r="M30" s="171">
        <f>SUM(M31:M34)</f>
        <v>0</v>
      </c>
      <c r="N30" s="274"/>
      <c r="O30" s="262"/>
      <c r="P30" s="263"/>
      <c r="Q30" s="263"/>
      <c r="R30" s="263"/>
      <c r="S30" s="264">
        <f>SUM(R31:R34)</f>
        <v>0</v>
      </c>
    </row>
    <row r="31" spans="1:19" ht="15" customHeight="1">
      <c r="A31" s="1"/>
      <c r="B31" s="122" t="s">
        <v>794</v>
      </c>
      <c r="C31" s="15"/>
      <c r="D31" s="88" t="s">
        <v>17</v>
      </c>
      <c r="E31" s="71"/>
      <c r="F31" s="87"/>
      <c r="G31" s="33" t="s">
        <v>18</v>
      </c>
      <c r="H31" s="172"/>
      <c r="I31" s="172"/>
      <c r="J31" s="172">
        <f>SUM(H31*I31)</f>
        <v>0</v>
      </c>
      <c r="K31" s="173"/>
      <c r="L31" s="164"/>
      <c r="M31" s="174"/>
      <c r="N31" s="272"/>
      <c r="O31" s="300">
        <v>0</v>
      </c>
      <c r="P31" s="300">
        <v>0</v>
      </c>
      <c r="Q31" s="300">
        <f>+O31+P31</f>
        <v>0</v>
      </c>
      <c r="R31" s="261">
        <f>+J31*P31</f>
        <v>0</v>
      </c>
      <c r="S31" s="261"/>
    </row>
    <row r="32" spans="1:19" ht="15" customHeight="1">
      <c r="A32" s="1"/>
      <c r="B32" s="122" t="s">
        <v>795</v>
      </c>
      <c r="C32" s="15"/>
      <c r="D32" s="47" t="s">
        <v>19</v>
      </c>
      <c r="E32" s="48"/>
      <c r="F32" s="84"/>
      <c r="G32" s="31" t="s">
        <v>18</v>
      </c>
      <c r="H32" s="175"/>
      <c r="I32" s="175"/>
      <c r="J32" s="175">
        <f>SUM(H32*I32)</f>
        <v>0</v>
      </c>
      <c r="K32" s="176"/>
      <c r="L32" s="164"/>
      <c r="M32" s="174"/>
      <c r="N32" s="272"/>
      <c r="O32" s="300">
        <v>0</v>
      </c>
      <c r="P32" s="300">
        <v>0</v>
      </c>
      <c r="Q32" s="300">
        <f>+O32+P32</f>
        <v>0</v>
      </c>
      <c r="R32" s="261">
        <f>+J32*P32</f>
        <v>0</v>
      </c>
      <c r="S32" s="46"/>
    </row>
    <row r="33" spans="1:19" ht="15" customHeight="1">
      <c r="A33" s="1"/>
      <c r="B33" s="122" t="s">
        <v>796</v>
      </c>
      <c r="C33" s="15"/>
      <c r="D33" s="47" t="s">
        <v>20</v>
      </c>
      <c r="E33" s="48"/>
      <c r="F33" s="84"/>
      <c r="G33" s="31" t="s">
        <v>18</v>
      </c>
      <c r="H33" s="175"/>
      <c r="I33" s="175"/>
      <c r="J33" s="175">
        <f>SUM(H33*I33)</f>
        <v>0</v>
      </c>
      <c r="K33" s="176"/>
      <c r="L33" s="164"/>
      <c r="M33" s="174"/>
      <c r="N33" s="272"/>
      <c r="O33" s="300">
        <v>0</v>
      </c>
      <c r="P33" s="300">
        <v>0</v>
      </c>
      <c r="Q33" s="300">
        <f>+O33+P33</f>
        <v>0</v>
      </c>
      <c r="R33" s="261">
        <f>+J33*P33</f>
        <v>0</v>
      </c>
      <c r="S33" s="46"/>
    </row>
    <row r="34" spans="1:19" ht="15" customHeight="1">
      <c r="A34" s="1"/>
      <c r="B34" s="122" t="s">
        <v>797</v>
      </c>
      <c r="C34" s="15"/>
      <c r="D34" s="85" t="s">
        <v>21</v>
      </c>
      <c r="E34" s="86"/>
      <c r="F34" s="89"/>
      <c r="G34" s="37" t="s">
        <v>18</v>
      </c>
      <c r="H34" s="173"/>
      <c r="I34" s="173"/>
      <c r="J34" s="173">
        <f>SUM(H34*I34)</f>
        <v>0</v>
      </c>
      <c r="K34" s="172"/>
      <c r="L34" s="164"/>
      <c r="M34" s="174"/>
      <c r="N34" s="272"/>
      <c r="O34" s="300">
        <v>0</v>
      </c>
      <c r="P34" s="300">
        <v>0</v>
      </c>
      <c r="Q34" s="300">
        <f>+O34+P34</f>
        <v>0</v>
      </c>
      <c r="R34" s="261">
        <f>+J34*P34</f>
        <v>0</v>
      </c>
      <c r="S34" s="265"/>
    </row>
    <row r="35" spans="1:19" ht="15" customHeight="1">
      <c r="A35" s="1"/>
      <c r="B35" s="115" t="s">
        <v>798</v>
      </c>
      <c r="C35" s="117" t="s">
        <v>404</v>
      </c>
      <c r="D35" s="118"/>
      <c r="E35" s="118"/>
      <c r="F35" s="119"/>
      <c r="G35" s="119"/>
      <c r="H35" s="169"/>
      <c r="I35" s="169"/>
      <c r="J35" s="169"/>
      <c r="K35" s="170">
        <f>SUM(J36:J38)</f>
        <v>0</v>
      </c>
      <c r="L35" s="164"/>
      <c r="M35" s="171">
        <f>SUM(M36:M38)</f>
        <v>0</v>
      </c>
      <c r="N35" s="274"/>
      <c r="O35" s="262"/>
      <c r="P35" s="263"/>
      <c r="Q35" s="263"/>
      <c r="R35" s="263"/>
      <c r="S35" s="264">
        <f>SUM(R36:R38)</f>
        <v>0</v>
      </c>
    </row>
    <row r="36" spans="1:19" ht="15" customHeight="1">
      <c r="A36" s="1"/>
      <c r="B36" s="122" t="s">
        <v>799</v>
      </c>
      <c r="C36" s="15"/>
      <c r="D36" s="88" t="s">
        <v>271</v>
      </c>
      <c r="E36" s="71"/>
      <c r="F36" s="87"/>
      <c r="G36" s="33" t="s">
        <v>18</v>
      </c>
      <c r="H36" s="172"/>
      <c r="I36" s="172"/>
      <c r="J36" s="172">
        <f>SUM(H36*I36)</f>
        <v>0</v>
      </c>
      <c r="K36" s="173"/>
      <c r="L36" s="164"/>
      <c r="M36" s="174"/>
      <c r="N36" s="272"/>
      <c r="O36" s="300">
        <v>0</v>
      </c>
      <c r="P36" s="300">
        <v>0</v>
      </c>
      <c r="Q36" s="300">
        <f>+O36+P36</f>
        <v>0</v>
      </c>
      <c r="R36" s="261">
        <f>+J36*P36</f>
        <v>0</v>
      </c>
      <c r="S36" s="261"/>
    </row>
    <row r="37" spans="1:19" ht="15" customHeight="1">
      <c r="A37" s="1"/>
      <c r="B37" s="122" t="s">
        <v>800</v>
      </c>
      <c r="C37" s="15"/>
      <c r="D37" s="47" t="s">
        <v>272</v>
      </c>
      <c r="E37" s="48"/>
      <c r="F37" s="84"/>
      <c r="G37" s="31" t="s">
        <v>18</v>
      </c>
      <c r="H37" s="175"/>
      <c r="I37" s="175"/>
      <c r="J37" s="175">
        <f>SUM(H37*I37)</f>
        <v>0</v>
      </c>
      <c r="K37" s="176"/>
      <c r="L37" s="164"/>
      <c r="M37" s="174"/>
      <c r="N37" s="272"/>
      <c r="O37" s="300">
        <v>0</v>
      </c>
      <c r="P37" s="300">
        <v>0</v>
      </c>
      <c r="Q37" s="300">
        <f>+O37+P37</f>
        <v>0</v>
      </c>
      <c r="R37" s="261">
        <f>+J37*P37</f>
        <v>0</v>
      </c>
      <c r="S37" s="46"/>
    </row>
    <row r="38" spans="1:19" ht="15" customHeight="1">
      <c r="A38" s="1"/>
      <c r="B38" s="122" t="s">
        <v>801</v>
      </c>
      <c r="C38" s="15"/>
      <c r="D38" s="85" t="s">
        <v>22</v>
      </c>
      <c r="E38" s="86"/>
      <c r="F38" s="89"/>
      <c r="G38" s="37" t="s">
        <v>18</v>
      </c>
      <c r="H38" s="173"/>
      <c r="I38" s="173"/>
      <c r="J38" s="173">
        <f>SUM(H38*I38)</f>
        <v>0</v>
      </c>
      <c r="K38" s="172"/>
      <c r="L38" s="164"/>
      <c r="M38" s="174"/>
      <c r="N38" s="272"/>
      <c r="O38" s="300">
        <v>0</v>
      </c>
      <c r="P38" s="300">
        <v>0</v>
      </c>
      <c r="Q38" s="300">
        <f>+O38+P38</f>
        <v>0</v>
      </c>
      <c r="R38" s="261">
        <f>+J38*P38</f>
        <v>0</v>
      </c>
      <c r="S38" s="265"/>
    </row>
    <row r="39" spans="1:19" ht="15" customHeight="1">
      <c r="A39" s="1"/>
      <c r="B39" s="115" t="s">
        <v>802</v>
      </c>
      <c r="C39" s="117" t="s">
        <v>23</v>
      </c>
      <c r="D39" s="118"/>
      <c r="E39" s="118"/>
      <c r="F39" s="119"/>
      <c r="G39" s="119"/>
      <c r="H39" s="169"/>
      <c r="I39" s="169"/>
      <c r="J39" s="169"/>
      <c r="K39" s="170">
        <f>SUM(J40:J41)</f>
        <v>0</v>
      </c>
      <c r="L39" s="164"/>
      <c r="M39" s="171">
        <f>SUM(M40:M41)</f>
        <v>0</v>
      </c>
      <c r="N39" s="274"/>
      <c r="O39" s="262"/>
      <c r="P39" s="263"/>
      <c r="Q39" s="263"/>
      <c r="R39" s="263"/>
      <c r="S39" s="264">
        <f>SUM(R40:R41)</f>
        <v>0</v>
      </c>
    </row>
    <row r="40" spans="1:19" ht="15" customHeight="1">
      <c r="A40" s="1"/>
      <c r="B40" s="122" t="s">
        <v>803</v>
      </c>
      <c r="C40" s="15"/>
      <c r="D40" s="88" t="s">
        <v>24</v>
      </c>
      <c r="E40" s="71"/>
      <c r="F40" s="87"/>
      <c r="G40" s="33" t="s">
        <v>18</v>
      </c>
      <c r="H40" s="172"/>
      <c r="I40" s="172"/>
      <c r="J40" s="172">
        <f>SUM(H40*I40)</f>
        <v>0</v>
      </c>
      <c r="K40" s="173"/>
      <c r="L40" s="164"/>
      <c r="M40" s="174"/>
      <c r="N40" s="272"/>
      <c r="O40" s="300">
        <v>0</v>
      </c>
      <c r="P40" s="300">
        <v>0</v>
      </c>
      <c r="Q40" s="300">
        <f>+O40+P40</f>
        <v>0</v>
      </c>
      <c r="R40" s="261">
        <f>+J40*P40</f>
        <v>0</v>
      </c>
      <c r="S40" s="261"/>
    </row>
    <row r="41" spans="1:19" ht="15" customHeight="1">
      <c r="A41" s="1"/>
      <c r="B41" s="122" t="s">
        <v>804</v>
      </c>
      <c r="C41" s="15"/>
      <c r="D41" s="85" t="s">
        <v>25</v>
      </c>
      <c r="E41" s="86"/>
      <c r="F41" s="89"/>
      <c r="G41" s="37" t="s">
        <v>18</v>
      </c>
      <c r="H41" s="173"/>
      <c r="I41" s="173"/>
      <c r="J41" s="173">
        <f>SUM(H41*I41)</f>
        <v>0</v>
      </c>
      <c r="K41" s="172"/>
      <c r="L41" s="164"/>
      <c r="M41" s="174"/>
      <c r="N41" s="272"/>
      <c r="O41" s="300">
        <v>0</v>
      </c>
      <c r="P41" s="300">
        <v>0</v>
      </c>
      <c r="Q41" s="300">
        <f>+O41+P41</f>
        <v>0</v>
      </c>
      <c r="R41" s="261">
        <f>+J41*P41</f>
        <v>0</v>
      </c>
      <c r="S41" s="265"/>
    </row>
    <row r="42" spans="1:19" ht="15" customHeight="1">
      <c r="A42" s="1"/>
      <c r="B42" s="115" t="s">
        <v>805</v>
      </c>
      <c r="C42" s="117" t="s">
        <v>26</v>
      </c>
      <c r="D42" s="118"/>
      <c r="E42" s="118"/>
      <c r="F42" s="119"/>
      <c r="G42" s="119"/>
      <c r="H42" s="169"/>
      <c r="I42" s="169"/>
      <c r="J42" s="169"/>
      <c r="K42" s="170">
        <f>SUM(J43:J44)</f>
        <v>0</v>
      </c>
      <c r="L42" s="164"/>
      <c r="M42" s="171">
        <f>SUM(M43:M44)</f>
        <v>0</v>
      </c>
      <c r="N42" s="274"/>
      <c r="O42" s="262"/>
      <c r="P42" s="263"/>
      <c r="Q42" s="263"/>
      <c r="R42" s="263"/>
      <c r="S42" s="264">
        <f>SUM(R43:R44)</f>
        <v>0</v>
      </c>
    </row>
    <row r="43" spans="1:19" ht="15" customHeight="1">
      <c r="A43" s="1"/>
      <c r="B43" s="122" t="s">
        <v>806</v>
      </c>
      <c r="C43" s="15"/>
      <c r="D43" s="88" t="s">
        <v>27</v>
      </c>
      <c r="E43" s="71"/>
      <c r="F43" s="87"/>
      <c r="G43" s="33" t="s">
        <v>28</v>
      </c>
      <c r="H43" s="172"/>
      <c r="I43" s="172"/>
      <c r="J43" s="172">
        <f>SUM(H43*I43)</f>
        <v>0</v>
      </c>
      <c r="K43" s="173"/>
      <c r="L43" s="164"/>
      <c r="M43" s="174"/>
      <c r="N43" s="272"/>
      <c r="O43" s="300">
        <v>0</v>
      </c>
      <c r="P43" s="300">
        <v>0</v>
      </c>
      <c r="Q43" s="300">
        <f>+O43+P43</f>
        <v>0</v>
      </c>
      <c r="R43" s="261">
        <f>+J43*P43</f>
        <v>0</v>
      </c>
      <c r="S43" s="261"/>
    </row>
    <row r="44" spans="1:19" ht="15" customHeight="1">
      <c r="A44" s="1"/>
      <c r="B44" s="122" t="s">
        <v>807</v>
      </c>
      <c r="C44" s="15"/>
      <c r="D44" s="85" t="s">
        <v>29</v>
      </c>
      <c r="E44" s="86"/>
      <c r="F44" s="89"/>
      <c r="G44" s="37" t="s">
        <v>28</v>
      </c>
      <c r="H44" s="173"/>
      <c r="I44" s="173"/>
      <c r="J44" s="173">
        <f>SUM(H44*I44)</f>
        <v>0</v>
      </c>
      <c r="K44" s="176"/>
      <c r="L44" s="164"/>
      <c r="M44" s="174"/>
      <c r="N44" s="272"/>
      <c r="O44" s="300">
        <v>0</v>
      </c>
      <c r="P44" s="300">
        <v>0</v>
      </c>
      <c r="Q44" s="300">
        <f>+O44+P44</f>
        <v>0</v>
      </c>
      <c r="R44" s="261">
        <f>+J44*P44</f>
        <v>0</v>
      </c>
      <c r="S44" s="265"/>
    </row>
    <row r="45" spans="1:19" ht="15" customHeight="1">
      <c r="A45" s="1"/>
      <c r="B45" s="115" t="s">
        <v>808</v>
      </c>
      <c r="C45" s="331" t="s">
        <v>30</v>
      </c>
      <c r="D45" s="118"/>
      <c r="E45" s="118"/>
      <c r="F45" s="119"/>
      <c r="G45" s="119"/>
      <c r="H45" s="169"/>
      <c r="I45" s="169"/>
      <c r="J45" s="169"/>
      <c r="K45" s="170">
        <f>SUM(J46:J53)</f>
        <v>0</v>
      </c>
      <c r="L45" s="164"/>
      <c r="M45" s="171">
        <f>SUM(M46:M53)</f>
        <v>0</v>
      </c>
      <c r="N45" s="274"/>
      <c r="O45" s="262"/>
      <c r="P45" s="263"/>
      <c r="Q45" s="263"/>
      <c r="R45" s="263"/>
      <c r="S45" s="264">
        <f>SUM(R46:R53)</f>
        <v>0</v>
      </c>
    </row>
    <row r="46" spans="1:19" ht="15" customHeight="1">
      <c r="A46" s="1"/>
      <c r="B46" s="122" t="s">
        <v>809</v>
      </c>
      <c r="C46" s="15"/>
      <c r="D46" s="88" t="s">
        <v>31</v>
      </c>
      <c r="E46" s="71"/>
      <c r="F46" s="87"/>
      <c r="G46" s="33" t="s">
        <v>18</v>
      </c>
      <c r="H46" s="172"/>
      <c r="I46" s="172"/>
      <c r="J46" s="172">
        <f>SUM(H46*I46)</f>
        <v>0</v>
      </c>
      <c r="K46" s="173"/>
      <c r="L46" s="164"/>
      <c r="M46" s="174"/>
      <c r="N46" s="272"/>
      <c r="O46" s="300">
        <v>0</v>
      </c>
      <c r="P46" s="300">
        <v>0</v>
      </c>
      <c r="Q46" s="300">
        <f aca="true" t="shared" si="6" ref="Q46:Q53">+O46+P46</f>
        <v>0</v>
      </c>
      <c r="R46" s="261">
        <f aca="true" t="shared" si="7" ref="R46:R53">+J46*P46</f>
        <v>0</v>
      </c>
      <c r="S46" s="261"/>
    </row>
    <row r="47" spans="1:19" ht="15" customHeight="1">
      <c r="A47" s="1"/>
      <c r="B47" s="122" t="s">
        <v>810</v>
      </c>
      <c r="C47" s="15"/>
      <c r="D47" s="47" t="s">
        <v>32</v>
      </c>
      <c r="E47" s="48"/>
      <c r="F47" s="84"/>
      <c r="G47" s="31" t="s">
        <v>18</v>
      </c>
      <c r="H47" s="175"/>
      <c r="I47" s="175"/>
      <c r="J47" s="175">
        <f aca="true" t="shared" si="8" ref="J47:J53">SUM(H47*I47)</f>
        <v>0</v>
      </c>
      <c r="K47" s="176"/>
      <c r="L47" s="164"/>
      <c r="M47" s="174"/>
      <c r="N47" s="272"/>
      <c r="O47" s="300">
        <v>0</v>
      </c>
      <c r="P47" s="300">
        <v>0</v>
      </c>
      <c r="Q47" s="300">
        <f t="shared" si="6"/>
        <v>0</v>
      </c>
      <c r="R47" s="261">
        <f t="shared" si="7"/>
        <v>0</v>
      </c>
      <c r="S47" s="46"/>
    </row>
    <row r="48" spans="1:19" ht="15" customHeight="1">
      <c r="A48" s="1"/>
      <c r="B48" s="122" t="s">
        <v>811</v>
      </c>
      <c r="C48" s="15"/>
      <c r="D48" s="47" t="s">
        <v>33</v>
      </c>
      <c r="E48" s="48"/>
      <c r="F48" s="84"/>
      <c r="G48" s="31" t="s">
        <v>18</v>
      </c>
      <c r="H48" s="175"/>
      <c r="I48" s="175"/>
      <c r="J48" s="175">
        <f t="shared" si="8"/>
        <v>0</v>
      </c>
      <c r="K48" s="176"/>
      <c r="L48" s="164"/>
      <c r="M48" s="174"/>
      <c r="N48" s="272"/>
      <c r="O48" s="300">
        <v>0</v>
      </c>
      <c r="P48" s="300">
        <v>0</v>
      </c>
      <c r="Q48" s="300">
        <f t="shared" si="6"/>
        <v>0</v>
      </c>
      <c r="R48" s="261">
        <f t="shared" si="7"/>
        <v>0</v>
      </c>
      <c r="S48" s="46"/>
    </row>
    <row r="49" spans="1:19" ht="15" customHeight="1">
      <c r="A49" s="1"/>
      <c r="B49" s="122" t="s">
        <v>812</v>
      </c>
      <c r="C49" s="15"/>
      <c r="D49" s="47" t="s">
        <v>34</v>
      </c>
      <c r="E49" s="48"/>
      <c r="F49" s="84"/>
      <c r="G49" s="31" t="s">
        <v>18</v>
      </c>
      <c r="H49" s="175"/>
      <c r="I49" s="175"/>
      <c r="J49" s="175">
        <f t="shared" si="8"/>
        <v>0</v>
      </c>
      <c r="K49" s="176"/>
      <c r="L49" s="164"/>
      <c r="M49" s="174"/>
      <c r="N49" s="272"/>
      <c r="O49" s="300">
        <v>0</v>
      </c>
      <c r="P49" s="300">
        <v>0</v>
      </c>
      <c r="Q49" s="300">
        <f t="shared" si="6"/>
        <v>0</v>
      </c>
      <c r="R49" s="261">
        <f t="shared" si="7"/>
        <v>0</v>
      </c>
      <c r="S49" s="46"/>
    </row>
    <row r="50" spans="1:19" ht="15" customHeight="1">
      <c r="A50" s="1"/>
      <c r="B50" s="122" t="s">
        <v>813</v>
      </c>
      <c r="C50" s="15"/>
      <c r="D50" s="47" t="s">
        <v>35</v>
      </c>
      <c r="E50" s="48"/>
      <c r="F50" s="84"/>
      <c r="G50" s="31" t="s">
        <v>18</v>
      </c>
      <c r="H50" s="175"/>
      <c r="I50" s="175"/>
      <c r="J50" s="175">
        <f t="shared" si="8"/>
        <v>0</v>
      </c>
      <c r="K50" s="176"/>
      <c r="L50" s="164"/>
      <c r="M50" s="174"/>
      <c r="N50" s="272"/>
      <c r="O50" s="300">
        <v>0</v>
      </c>
      <c r="P50" s="300">
        <v>0</v>
      </c>
      <c r="Q50" s="300">
        <f t="shared" si="6"/>
        <v>0</v>
      </c>
      <c r="R50" s="261">
        <f t="shared" si="7"/>
        <v>0</v>
      </c>
      <c r="S50" s="46"/>
    </row>
    <row r="51" spans="1:19" ht="15" customHeight="1">
      <c r="A51" s="1"/>
      <c r="B51" s="122" t="s">
        <v>814</v>
      </c>
      <c r="C51" s="15"/>
      <c r="D51" s="85" t="s">
        <v>36</v>
      </c>
      <c r="E51" s="86"/>
      <c r="F51" s="84"/>
      <c r="G51" s="31" t="s">
        <v>18</v>
      </c>
      <c r="H51" s="175"/>
      <c r="I51" s="175"/>
      <c r="J51" s="175">
        <f t="shared" si="8"/>
        <v>0</v>
      </c>
      <c r="K51" s="176"/>
      <c r="L51" s="164"/>
      <c r="M51" s="174"/>
      <c r="N51" s="272"/>
      <c r="O51" s="300">
        <v>0</v>
      </c>
      <c r="P51" s="300">
        <v>0</v>
      </c>
      <c r="Q51" s="300">
        <f t="shared" si="6"/>
        <v>0</v>
      </c>
      <c r="R51" s="261">
        <f t="shared" si="7"/>
        <v>0</v>
      </c>
      <c r="S51" s="46"/>
    </row>
    <row r="52" spans="1:19" ht="15" customHeight="1">
      <c r="A52" s="1"/>
      <c r="B52" s="122" t="s">
        <v>815</v>
      </c>
      <c r="C52" s="15"/>
      <c r="D52" s="47" t="s">
        <v>37</v>
      </c>
      <c r="E52" s="48"/>
      <c r="F52" s="84"/>
      <c r="G52" s="31" t="s">
        <v>38</v>
      </c>
      <c r="H52" s="175"/>
      <c r="I52" s="175"/>
      <c r="J52" s="175">
        <f t="shared" si="8"/>
        <v>0</v>
      </c>
      <c r="K52" s="176"/>
      <c r="L52" s="164"/>
      <c r="M52" s="174"/>
      <c r="N52" s="272"/>
      <c r="O52" s="300">
        <v>0</v>
      </c>
      <c r="P52" s="300">
        <v>0</v>
      </c>
      <c r="Q52" s="300">
        <f t="shared" si="6"/>
        <v>0</v>
      </c>
      <c r="R52" s="261">
        <f t="shared" si="7"/>
        <v>0</v>
      </c>
      <c r="S52" s="46"/>
    </row>
    <row r="53" spans="1:19" ht="15" customHeight="1">
      <c r="A53" s="7"/>
      <c r="B53" s="122" t="s">
        <v>816</v>
      </c>
      <c r="C53" s="15"/>
      <c r="D53" s="47" t="s">
        <v>39</v>
      </c>
      <c r="E53" s="48"/>
      <c r="F53" s="84"/>
      <c r="G53" s="31" t="s">
        <v>18</v>
      </c>
      <c r="H53" s="175"/>
      <c r="I53" s="175"/>
      <c r="J53" s="175">
        <f t="shared" si="8"/>
        <v>0</v>
      </c>
      <c r="K53" s="172"/>
      <c r="L53" s="164"/>
      <c r="M53" s="174"/>
      <c r="N53" s="272"/>
      <c r="O53" s="300">
        <v>0</v>
      </c>
      <c r="P53" s="300">
        <v>0</v>
      </c>
      <c r="Q53" s="300">
        <f t="shared" si="6"/>
        <v>0</v>
      </c>
      <c r="R53" s="261">
        <f t="shared" si="7"/>
        <v>0</v>
      </c>
      <c r="S53" s="265"/>
    </row>
    <row r="54" spans="1:19" ht="15" customHeight="1">
      <c r="A54" s="1"/>
      <c r="B54" s="115" t="s">
        <v>817</v>
      </c>
      <c r="C54" s="331" t="s">
        <v>40</v>
      </c>
      <c r="D54" s="118"/>
      <c r="E54" s="118"/>
      <c r="F54" s="119"/>
      <c r="G54" s="119"/>
      <c r="H54" s="169"/>
      <c r="I54" s="169"/>
      <c r="J54" s="169"/>
      <c r="K54" s="170">
        <f>SUM(J55:J64)</f>
        <v>0</v>
      </c>
      <c r="L54" s="164"/>
      <c r="M54" s="171">
        <f>SUM(M55:M64)</f>
        <v>0</v>
      </c>
      <c r="N54" s="274"/>
      <c r="O54" s="262"/>
      <c r="P54" s="263"/>
      <c r="Q54" s="263"/>
      <c r="R54" s="263"/>
      <c r="S54" s="264">
        <f>SUM(R55:R64)</f>
        <v>0</v>
      </c>
    </row>
    <row r="55" spans="1:19" ht="15" customHeight="1">
      <c r="A55" s="1"/>
      <c r="B55" s="122" t="s">
        <v>818</v>
      </c>
      <c r="C55" s="15"/>
      <c r="D55" s="88" t="s">
        <v>41</v>
      </c>
      <c r="E55" s="71"/>
      <c r="F55" s="87"/>
      <c r="G55" s="33" t="s">
        <v>18</v>
      </c>
      <c r="H55" s="172"/>
      <c r="I55" s="172"/>
      <c r="J55" s="172">
        <f>SUM(H55*I55)</f>
        <v>0</v>
      </c>
      <c r="K55" s="173"/>
      <c r="L55" s="164"/>
      <c r="M55" s="174"/>
      <c r="N55" s="272"/>
      <c r="O55" s="300">
        <v>0</v>
      </c>
      <c r="P55" s="300">
        <v>0</v>
      </c>
      <c r="Q55" s="300">
        <f aca="true" t="shared" si="9" ref="Q55:Q64">+O55+P55</f>
        <v>0</v>
      </c>
      <c r="R55" s="261">
        <f aca="true" t="shared" si="10" ref="R55:R64">+J55*P55</f>
        <v>0</v>
      </c>
      <c r="S55" s="261"/>
    </row>
    <row r="56" spans="1:19" ht="15" customHeight="1">
      <c r="A56" s="1"/>
      <c r="B56" s="122" t="s">
        <v>819</v>
      </c>
      <c r="C56" s="15"/>
      <c r="D56" s="47" t="s">
        <v>42</v>
      </c>
      <c r="E56" s="48"/>
      <c r="F56" s="84"/>
      <c r="G56" s="31" t="s">
        <v>18</v>
      </c>
      <c r="H56" s="175"/>
      <c r="I56" s="175"/>
      <c r="J56" s="175">
        <f aca="true" t="shared" si="11" ref="J56:J64">SUM(H56*I56)</f>
        <v>0</v>
      </c>
      <c r="K56" s="176"/>
      <c r="L56" s="164"/>
      <c r="M56" s="174"/>
      <c r="N56" s="272"/>
      <c r="O56" s="300">
        <v>0</v>
      </c>
      <c r="P56" s="300">
        <v>0</v>
      </c>
      <c r="Q56" s="300">
        <f t="shared" si="9"/>
        <v>0</v>
      </c>
      <c r="R56" s="261">
        <f t="shared" si="10"/>
        <v>0</v>
      </c>
      <c r="S56" s="46"/>
    </row>
    <row r="57" spans="1:19" ht="15" customHeight="1">
      <c r="A57" s="1"/>
      <c r="B57" s="122" t="s">
        <v>820</v>
      </c>
      <c r="C57" s="15"/>
      <c r="D57" s="47" t="s">
        <v>43</v>
      </c>
      <c r="E57" s="48"/>
      <c r="F57" s="84"/>
      <c r="G57" s="31" t="s">
        <v>18</v>
      </c>
      <c r="H57" s="175"/>
      <c r="I57" s="175"/>
      <c r="J57" s="175">
        <f t="shared" si="11"/>
        <v>0</v>
      </c>
      <c r="K57" s="176"/>
      <c r="L57" s="164"/>
      <c r="M57" s="174"/>
      <c r="N57" s="272"/>
      <c r="O57" s="300">
        <v>0</v>
      </c>
      <c r="P57" s="300">
        <v>0</v>
      </c>
      <c r="Q57" s="300">
        <f t="shared" si="9"/>
        <v>0</v>
      </c>
      <c r="R57" s="261">
        <f t="shared" si="10"/>
        <v>0</v>
      </c>
      <c r="S57" s="46"/>
    </row>
    <row r="58" spans="1:19" ht="15" customHeight="1">
      <c r="A58" s="1"/>
      <c r="B58" s="122" t="s">
        <v>821</v>
      </c>
      <c r="C58" s="15"/>
      <c r="D58" s="47" t="s">
        <v>44</v>
      </c>
      <c r="E58" s="48"/>
      <c r="F58" s="84"/>
      <c r="G58" s="31" t="s">
        <v>18</v>
      </c>
      <c r="H58" s="175"/>
      <c r="I58" s="175"/>
      <c r="J58" s="175">
        <f t="shared" si="11"/>
        <v>0</v>
      </c>
      <c r="K58" s="176"/>
      <c r="L58" s="164"/>
      <c r="M58" s="174"/>
      <c r="N58" s="272"/>
      <c r="O58" s="300">
        <v>0</v>
      </c>
      <c r="P58" s="300">
        <v>0</v>
      </c>
      <c r="Q58" s="300">
        <f t="shared" si="9"/>
        <v>0</v>
      </c>
      <c r="R58" s="261">
        <f t="shared" si="10"/>
        <v>0</v>
      </c>
      <c r="S58" s="46"/>
    </row>
    <row r="59" spans="1:19" ht="15" customHeight="1">
      <c r="A59" s="1"/>
      <c r="B59" s="122" t="s">
        <v>822</v>
      </c>
      <c r="C59" s="15"/>
      <c r="D59" s="47" t="s">
        <v>45</v>
      </c>
      <c r="E59" s="48"/>
      <c r="F59" s="84"/>
      <c r="G59" s="31" t="s">
        <v>18</v>
      </c>
      <c r="H59" s="175"/>
      <c r="I59" s="175"/>
      <c r="J59" s="175">
        <f t="shared" si="11"/>
        <v>0</v>
      </c>
      <c r="K59" s="176"/>
      <c r="L59" s="164"/>
      <c r="M59" s="174"/>
      <c r="N59" s="272"/>
      <c r="O59" s="300">
        <v>0</v>
      </c>
      <c r="P59" s="300">
        <v>0</v>
      </c>
      <c r="Q59" s="300">
        <f t="shared" si="9"/>
        <v>0</v>
      </c>
      <c r="R59" s="261">
        <f t="shared" si="10"/>
        <v>0</v>
      </c>
      <c r="S59" s="46"/>
    </row>
    <row r="60" spans="1:19" ht="15" customHeight="1">
      <c r="A60" s="1"/>
      <c r="B60" s="122" t="s">
        <v>823</v>
      </c>
      <c r="C60" s="15"/>
      <c r="D60" s="47" t="s">
        <v>46</v>
      </c>
      <c r="E60" s="48"/>
      <c r="F60" s="84"/>
      <c r="G60" s="31" t="s">
        <v>18</v>
      </c>
      <c r="H60" s="175"/>
      <c r="I60" s="175"/>
      <c r="J60" s="175">
        <f t="shared" si="11"/>
        <v>0</v>
      </c>
      <c r="K60" s="176"/>
      <c r="L60" s="164"/>
      <c r="M60" s="174"/>
      <c r="N60" s="272"/>
      <c r="O60" s="300">
        <v>0</v>
      </c>
      <c r="P60" s="300">
        <v>0</v>
      </c>
      <c r="Q60" s="300">
        <f t="shared" si="9"/>
        <v>0</v>
      </c>
      <c r="R60" s="261">
        <f t="shared" si="10"/>
        <v>0</v>
      </c>
      <c r="S60" s="46"/>
    </row>
    <row r="61" spans="1:19" ht="15" customHeight="1">
      <c r="A61" s="1"/>
      <c r="B61" s="122" t="s">
        <v>824</v>
      </c>
      <c r="C61" s="15"/>
      <c r="D61" s="47" t="s">
        <v>47</v>
      </c>
      <c r="E61" s="48"/>
      <c r="F61" s="84"/>
      <c r="G61" s="31" t="s">
        <v>18</v>
      </c>
      <c r="H61" s="175"/>
      <c r="I61" s="175"/>
      <c r="J61" s="175">
        <f t="shared" si="11"/>
        <v>0</v>
      </c>
      <c r="K61" s="176"/>
      <c r="L61" s="164"/>
      <c r="M61" s="174"/>
      <c r="N61" s="272"/>
      <c r="O61" s="300">
        <v>0</v>
      </c>
      <c r="P61" s="300">
        <v>0</v>
      </c>
      <c r="Q61" s="300">
        <f t="shared" si="9"/>
        <v>0</v>
      </c>
      <c r="R61" s="261">
        <f t="shared" si="10"/>
        <v>0</v>
      </c>
      <c r="S61" s="46"/>
    </row>
    <row r="62" spans="1:19" ht="15" customHeight="1">
      <c r="A62" s="1"/>
      <c r="B62" s="122" t="s">
        <v>825</v>
      </c>
      <c r="C62" s="15"/>
      <c r="D62" s="47" t="s">
        <v>48</v>
      </c>
      <c r="E62" s="48"/>
      <c r="F62" s="84"/>
      <c r="G62" s="31" t="s">
        <v>18</v>
      </c>
      <c r="H62" s="175"/>
      <c r="I62" s="175"/>
      <c r="J62" s="175">
        <f t="shared" si="11"/>
        <v>0</v>
      </c>
      <c r="K62" s="176"/>
      <c r="L62" s="164"/>
      <c r="M62" s="174"/>
      <c r="N62" s="272"/>
      <c r="O62" s="300">
        <v>0</v>
      </c>
      <c r="P62" s="300">
        <v>0</v>
      </c>
      <c r="Q62" s="300">
        <f t="shared" si="9"/>
        <v>0</v>
      </c>
      <c r="R62" s="261">
        <f t="shared" si="10"/>
        <v>0</v>
      </c>
      <c r="S62" s="46"/>
    </row>
    <row r="63" spans="1:19" ht="15" customHeight="1">
      <c r="A63" s="1"/>
      <c r="B63" s="122" t="s">
        <v>826</v>
      </c>
      <c r="C63" s="15"/>
      <c r="D63" s="47" t="s">
        <v>49</v>
      </c>
      <c r="E63" s="48"/>
      <c r="F63" s="84"/>
      <c r="G63" s="31" t="s">
        <v>18</v>
      </c>
      <c r="H63" s="175"/>
      <c r="I63" s="175"/>
      <c r="J63" s="175">
        <f t="shared" si="11"/>
        <v>0</v>
      </c>
      <c r="K63" s="176"/>
      <c r="L63" s="164"/>
      <c r="M63" s="174"/>
      <c r="N63" s="272"/>
      <c r="O63" s="300">
        <v>0</v>
      </c>
      <c r="P63" s="300">
        <v>0</v>
      </c>
      <c r="Q63" s="300">
        <f t="shared" si="9"/>
        <v>0</v>
      </c>
      <c r="R63" s="261">
        <f t="shared" si="10"/>
        <v>0</v>
      </c>
      <c r="S63" s="46"/>
    </row>
    <row r="64" spans="1:19" ht="15" customHeight="1">
      <c r="A64" s="7"/>
      <c r="B64" s="122" t="s">
        <v>827</v>
      </c>
      <c r="C64" s="15"/>
      <c r="D64" s="85" t="s">
        <v>50</v>
      </c>
      <c r="E64" s="86"/>
      <c r="F64" s="89"/>
      <c r="G64" s="37" t="s">
        <v>18</v>
      </c>
      <c r="H64" s="173"/>
      <c r="I64" s="173"/>
      <c r="J64" s="173">
        <f t="shared" si="11"/>
        <v>0</v>
      </c>
      <c r="K64" s="172"/>
      <c r="L64" s="164"/>
      <c r="M64" s="174"/>
      <c r="N64" s="272"/>
      <c r="O64" s="300">
        <v>0</v>
      </c>
      <c r="P64" s="300">
        <v>0</v>
      </c>
      <c r="Q64" s="300">
        <f t="shared" si="9"/>
        <v>0</v>
      </c>
      <c r="R64" s="261">
        <f t="shared" si="10"/>
        <v>0</v>
      </c>
      <c r="S64" s="265"/>
    </row>
    <row r="65" spans="1:19" ht="15" customHeight="1">
      <c r="A65" s="1"/>
      <c r="B65" s="115" t="s">
        <v>842</v>
      </c>
      <c r="C65" s="331" t="s">
        <v>841</v>
      </c>
      <c r="D65" s="118"/>
      <c r="E65" s="118"/>
      <c r="F65" s="119"/>
      <c r="G65" s="119"/>
      <c r="H65" s="169"/>
      <c r="I65" s="169"/>
      <c r="J65" s="169"/>
      <c r="K65" s="170">
        <f>SUM(J66:J75)</f>
        <v>0</v>
      </c>
      <c r="L65" s="164"/>
      <c r="M65" s="171">
        <f>SUM(M66:M75)</f>
        <v>0</v>
      </c>
      <c r="N65" s="274"/>
      <c r="O65" s="262"/>
      <c r="P65" s="263"/>
      <c r="Q65" s="263"/>
      <c r="R65" s="263"/>
      <c r="S65" s="264">
        <f>SUM(R66:R75)</f>
        <v>0</v>
      </c>
    </row>
    <row r="66" spans="1:19" ht="15" customHeight="1">
      <c r="A66" s="1"/>
      <c r="B66" s="122" t="s">
        <v>843</v>
      </c>
      <c r="C66" s="15"/>
      <c r="D66" s="90" t="s">
        <v>432</v>
      </c>
      <c r="E66" s="91"/>
      <c r="F66" s="87"/>
      <c r="G66" s="33" t="s">
        <v>18</v>
      </c>
      <c r="H66" s="172"/>
      <c r="I66" s="172"/>
      <c r="J66" s="172">
        <f>SUM(H66*I66)</f>
        <v>0</v>
      </c>
      <c r="K66" s="173"/>
      <c r="L66" s="164"/>
      <c r="M66" s="174"/>
      <c r="N66" s="272"/>
      <c r="O66" s="300">
        <v>0</v>
      </c>
      <c r="P66" s="300">
        <v>0</v>
      </c>
      <c r="Q66" s="300">
        <f aca="true" t="shared" si="12" ref="Q66:Q75">+O66+P66</f>
        <v>0</v>
      </c>
      <c r="R66" s="261">
        <f aca="true" t="shared" si="13" ref="R66:R75">+J66*P66</f>
        <v>0</v>
      </c>
      <c r="S66" s="261"/>
    </row>
    <row r="67" spans="1:19" ht="15" customHeight="1">
      <c r="A67" s="1"/>
      <c r="B67" s="122" t="s">
        <v>845</v>
      </c>
      <c r="C67" s="15"/>
      <c r="D67" s="47" t="s">
        <v>51</v>
      </c>
      <c r="E67" s="48"/>
      <c r="F67" s="84"/>
      <c r="G67" s="31" t="s">
        <v>18</v>
      </c>
      <c r="H67" s="175"/>
      <c r="I67" s="175"/>
      <c r="J67" s="175">
        <f aca="true" t="shared" si="14" ref="J67:J75">SUM(H67*I67)</f>
        <v>0</v>
      </c>
      <c r="K67" s="176"/>
      <c r="L67" s="164"/>
      <c r="M67" s="174"/>
      <c r="N67" s="272"/>
      <c r="O67" s="300">
        <v>0</v>
      </c>
      <c r="P67" s="300">
        <v>0</v>
      </c>
      <c r="Q67" s="300">
        <f t="shared" si="12"/>
        <v>0</v>
      </c>
      <c r="R67" s="261">
        <f t="shared" si="13"/>
        <v>0</v>
      </c>
      <c r="S67" s="46"/>
    </row>
    <row r="68" spans="1:19" ht="15" customHeight="1">
      <c r="A68" s="1"/>
      <c r="B68" s="122" t="s">
        <v>846</v>
      </c>
      <c r="C68" s="15"/>
      <c r="D68" s="47" t="s">
        <v>52</v>
      </c>
      <c r="E68" s="48"/>
      <c r="F68" s="84"/>
      <c r="G68" s="31" t="s">
        <v>18</v>
      </c>
      <c r="H68" s="175"/>
      <c r="I68" s="175"/>
      <c r="J68" s="175">
        <f t="shared" si="14"/>
        <v>0</v>
      </c>
      <c r="K68" s="176"/>
      <c r="L68" s="164"/>
      <c r="M68" s="174"/>
      <c r="N68" s="272"/>
      <c r="O68" s="300">
        <v>0</v>
      </c>
      <c r="P68" s="300">
        <v>0</v>
      </c>
      <c r="Q68" s="300">
        <f t="shared" si="12"/>
        <v>0</v>
      </c>
      <c r="R68" s="261">
        <f t="shared" si="13"/>
        <v>0</v>
      </c>
      <c r="S68" s="46"/>
    </row>
    <row r="69" spans="1:19" ht="15" customHeight="1">
      <c r="A69" s="1"/>
      <c r="B69" s="122" t="s">
        <v>847</v>
      </c>
      <c r="C69" s="15"/>
      <c r="D69" s="47" t="s">
        <v>53</v>
      </c>
      <c r="E69" s="48"/>
      <c r="F69" s="84"/>
      <c r="G69" s="31" t="s">
        <v>18</v>
      </c>
      <c r="H69" s="175"/>
      <c r="I69" s="175"/>
      <c r="J69" s="175">
        <f t="shared" si="14"/>
        <v>0</v>
      </c>
      <c r="K69" s="176"/>
      <c r="L69" s="164"/>
      <c r="M69" s="174"/>
      <c r="N69" s="272"/>
      <c r="O69" s="300">
        <v>0</v>
      </c>
      <c r="P69" s="300">
        <v>0</v>
      </c>
      <c r="Q69" s="300">
        <f t="shared" si="12"/>
        <v>0</v>
      </c>
      <c r="R69" s="261">
        <f t="shared" si="13"/>
        <v>0</v>
      </c>
      <c r="S69" s="46"/>
    </row>
    <row r="70" spans="1:19" ht="15" customHeight="1">
      <c r="A70" s="1"/>
      <c r="B70" s="122" t="s">
        <v>848</v>
      </c>
      <c r="C70" s="15"/>
      <c r="D70" s="52" t="s">
        <v>844</v>
      </c>
      <c r="E70" s="48"/>
      <c r="F70" s="84"/>
      <c r="G70" s="31" t="s">
        <v>18</v>
      </c>
      <c r="H70" s="175"/>
      <c r="I70" s="175"/>
      <c r="J70" s="175">
        <f t="shared" si="14"/>
        <v>0</v>
      </c>
      <c r="K70" s="176"/>
      <c r="L70" s="164"/>
      <c r="M70" s="174"/>
      <c r="N70" s="272"/>
      <c r="O70" s="300">
        <v>0</v>
      </c>
      <c r="P70" s="300">
        <v>0</v>
      </c>
      <c r="Q70" s="300">
        <f t="shared" si="12"/>
        <v>0</v>
      </c>
      <c r="R70" s="261">
        <f t="shared" si="13"/>
        <v>0</v>
      </c>
      <c r="S70" s="46"/>
    </row>
    <row r="71" spans="1:19" ht="15" customHeight="1">
      <c r="A71" s="1"/>
      <c r="B71" s="122" t="s">
        <v>849</v>
      </c>
      <c r="C71" s="15"/>
      <c r="D71" s="47" t="s">
        <v>54</v>
      </c>
      <c r="E71" s="48"/>
      <c r="F71" s="84"/>
      <c r="G71" s="31" t="s">
        <v>18</v>
      </c>
      <c r="H71" s="175"/>
      <c r="I71" s="175"/>
      <c r="J71" s="175">
        <f t="shared" si="14"/>
        <v>0</v>
      </c>
      <c r="K71" s="176"/>
      <c r="L71" s="164"/>
      <c r="M71" s="174"/>
      <c r="N71" s="272"/>
      <c r="O71" s="300">
        <v>0</v>
      </c>
      <c r="P71" s="300">
        <v>0</v>
      </c>
      <c r="Q71" s="300">
        <f t="shared" si="12"/>
        <v>0</v>
      </c>
      <c r="R71" s="261">
        <f t="shared" si="13"/>
        <v>0</v>
      </c>
      <c r="S71" s="46"/>
    </row>
    <row r="72" spans="1:19" ht="15" customHeight="1">
      <c r="A72" s="1"/>
      <c r="B72" s="122" t="s">
        <v>850</v>
      </c>
      <c r="C72" s="15"/>
      <c r="D72" s="47" t="s">
        <v>55</v>
      </c>
      <c r="E72" s="48"/>
      <c r="F72" s="84"/>
      <c r="G72" s="31" t="s">
        <v>18</v>
      </c>
      <c r="H72" s="175"/>
      <c r="I72" s="175"/>
      <c r="J72" s="175">
        <f t="shared" si="14"/>
        <v>0</v>
      </c>
      <c r="K72" s="176"/>
      <c r="L72" s="164"/>
      <c r="M72" s="174"/>
      <c r="N72" s="272"/>
      <c r="O72" s="300">
        <v>0</v>
      </c>
      <c r="P72" s="300">
        <v>0</v>
      </c>
      <c r="Q72" s="300">
        <f t="shared" si="12"/>
        <v>0</v>
      </c>
      <c r="R72" s="261">
        <f t="shared" si="13"/>
        <v>0</v>
      </c>
      <c r="S72" s="46"/>
    </row>
    <row r="73" spans="1:19" ht="15" customHeight="1">
      <c r="A73" s="1"/>
      <c r="B73" s="122" t="s">
        <v>851</v>
      </c>
      <c r="C73" s="15"/>
      <c r="D73" s="52" t="s">
        <v>853</v>
      </c>
      <c r="E73" s="48"/>
      <c r="F73" s="84"/>
      <c r="G73" s="31" t="s">
        <v>18</v>
      </c>
      <c r="H73" s="175"/>
      <c r="I73" s="175"/>
      <c r="J73" s="175">
        <f t="shared" si="14"/>
        <v>0</v>
      </c>
      <c r="K73" s="176"/>
      <c r="L73" s="164"/>
      <c r="M73" s="174"/>
      <c r="N73" s="272"/>
      <c r="O73" s="300">
        <v>0</v>
      </c>
      <c r="P73" s="300">
        <v>0</v>
      </c>
      <c r="Q73" s="300">
        <f t="shared" si="12"/>
        <v>0</v>
      </c>
      <c r="R73" s="261">
        <f t="shared" si="13"/>
        <v>0</v>
      </c>
      <c r="S73" s="46"/>
    </row>
    <row r="74" spans="1:19" ht="15" customHeight="1">
      <c r="A74" s="1"/>
      <c r="B74" s="122" t="s">
        <v>852</v>
      </c>
      <c r="C74" s="15"/>
      <c r="D74" s="95" t="s">
        <v>854</v>
      </c>
      <c r="E74" s="86"/>
      <c r="F74" s="89"/>
      <c r="G74" s="37"/>
      <c r="H74" s="173"/>
      <c r="I74" s="173"/>
      <c r="J74" s="173"/>
      <c r="K74" s="176"/>
      <c r="L74" s="164"/>
      <c r="M74" s="174"/>
      <c r="N74" s="272"/>
      <c r="O74" s="300">
        <v>0</v>
      </c>
      <c r="P74" s="300">
        <v>0</v>
      </c>
      <c r="Q74" s="300">
        <f t="shared" si="12"/>
        <v>0</v>
      </c>
      <c r="R74" s="261">
        <f t="shared" si="13"/>
        <v>0</v>
      </c>
      <c r="S74" s="265"/>
    </row>
    <row r="75" spans="1:19" ht="15" customHeight="1">
      <c r="A75" s="1"/>
      <c r="B75" s="122" t="s">
        <v>855</v>
      </c>
      <c r="C75" s="15"/>
      <c r="D75" s="85" t="s">
        <v>56</v>
      </c>
      <c r="E75" s="86"/>
      <c r="F75" s="89"/>
      <c r="G75" s="37" t="s">
        <v>18</v>
      </c>
      <c r="H75" s="173"/>
      <c r="I75" s="173"/>
      <c r="J75" s="173">
        <f t="shared" si="14"/>
        <v>0</v>
      </c>
      <c r="K75" s="176"/>
      <c r="L75" s="164"/>
      <c r="M75" s="174"/>
      <c r="N75" s="272"/>
      <c r="O75" s="300">
        <v>0</v>
      </c>
      <c r="P75" s="300">
        <v>0</v>
      </c>
      <c r="Q75" s="300">
        <f t="shared" si="12"/>
        <v>0</v>
      </c>
      <c r="R75" s="261">
        <f t="shared" si="13"/>
        <v>0</v>
      </c>
      <c r="S75" s="265"/>
    </row>
    <row r="76" spans="1:19" ht="15" customHeight="1">
      <c r="A76" s="1"/>
      <c r="B76" s="115" t="s">
        <v>856</v>
      </c>
      <c r="C76" s="117" t="s">
        <v>281</v>
      </c>
      <c r="D76" s="118"/>
      <c r="E76" s="123" t="str">
        <f>+$E$6</f>
        <v>DIMENSIÓN</v>
      </c>
      <c r="F76" s="119"/>
      <c r="G76" s="119"/>
      <c r="H76" s="169"/>
      <c r="I76" s="169"/>
      <c r="J76" s="169"/>
      <c r="K76" s="170">
        <f>SUM(J77:J103)</f>
        <v>0</v>
      </c>
      <c r="L76" s="164"/>
      <c r="M76" s="171">
        <f>SUM(M77:M103)</f>
        <v>0</v>
      </c>
      <c r="N76" s="274"/>
      <c r="O76" s="262"/>
      <c r="P76" s="263"/>
      <c r="Q76" s="263"/>
      <c r="R76" s="263"/>
      <c r="S76" s="264">
        <f>SUM(R77:R103)</f>
        <v>0</v>
      </c>
    </row>
    <row r="77" spans="1:19" ht="15" customHeight="1">
      <c r="A77" s="1"/>
      <c r="B77" s="122" t="s">
        <v>604</v>
      </c>
      <c r="C77" s="50" t="s">
        <v>574</v>
      </c>
      <c r="D77" s="88" t="s">
        <v>57</v>
      </c>
      <c r="E77" s="71"/>
      <c r="F77" s="87"/>
      <c r="G77" s="33" t="s">
        <v>58</v>
      </c>
      <c r="H77" s="172"/>
      <c r="I77" s="172"/>
      <c r="J77" s="172">
        <f>SUM(H77*I77)</f>
        <v>0</v>
      </c>
      <c r="K77" s="176"/>
      <c r="L77" s="164"/>
      <c r="M77" s="174"/>
      <c r="N77" s="272"/>
      <c r="O77" s="300">
        <v>0</v>
      </c>
      <c r="P77" s="300">
        <v>0</v>
      </c>
      <c r="Q77" s="300">
        <f aca="true" t="shared" si="15" ref="Q77:Q102">+O77+P77</f>
        <v>0</v>
      </c>
      <c r="R77" s="261">
        <f aca="true" t="shared" si="16" ref="R77:R102">+J77*P77</f>
        <v>0</v>
      </c>
      <c r="S77" s="261"/>
    </row>
    <row r="78" spans="1:19" ht="15" customHeight="1">
      <c r="A78" s="1"/>
      <c r="B78" s="122" t="s">
        <v>605</v>
      </c>
      <c r="C78" s="15"/>
      <c r="D78" s="47" t="s">
        <v>59</v>
      </c>
      <c r="E78" s="48"/>
      <c r="F78" s="84"/>
      <c r="G78" s="31" t="s">
        <v>58</v>
      </c>
      <c r="H78" s="175"/>
      <c r="I78" s="175"/>
      <c r="J78" s="175">
        <f aca="true" t="shared" si="17" ref="J78:J100">SUM(H78*I78)</f>
        <v>0</v>
      </c>
      <c r="K78" s="176"/>
      <c r="L78" s="164"/>
      <c r="M78" s="174"/>
      <c r="N78" s="272"/>
      <c r="O78" s="300">
        <v>0</v>
      </c>
      <c r="P78" s="300">
        <v>0</v>
      </c>
      <c r="Q78" s="300">
        <f t="shared" si="15"/>
        <v>0</v>
      </c>
      <c r="R78" s="261">
        <f t="shared" si="16"/>
        <v>0</v>
      </c>
      <c r="S78" s="46"/>
    </row>
    <row r="79" spans="1:19" ht="15" customHeight="1">
      <c r="A79" s="1"/>
      <c r="B79" s="122" t="s">
        <v>606</v>
      </c>
      <c r="C79" s="15"/>
      <c r="D79" s="47" t="s">
        <v>60</v>
      </c>
      <c r="E79" s="48"/>
      <c r="F79" s="84"/>
      <c r="G79" s="31" t="s">
        <v>58</v>
      </c>
      <c r="H79" s="175"/>
      <c r="I79" s="175"/>
      <c r="J79" s="175">
        <f t="shared" si="17"/>
        <v>0</v>
      </c>
      <c r="K79" s="176"/>
      <c r="L79" s="164"/>
      <c r="M79" s="174"/>
      <c r="N79" s="272"/>
      <c r="O79" s="300">
        <v>0</v>
      </c>
      <c r="P79" s="300">
        <v>0</v>
      </c>
      <c r="Q79" s="300">
        <f t="shared" si="15"/>
        <v>0</v>
      </c>
      <c r="R79" s="261">
        <f t="shared" si="16"/>
        <v>0</v>
      </c>
      <c r="S79" s="46"/>
    </row>
    <row r="80" spans="1:19" ht="15" customHeight="1">
      <c r="A80" s="1"/>
      <c r="B80" s="122" t="s">
        <v>622</v>
      </c>
      <c r="C80" s="80" t="s">
        <v>575</v>
      </c>
      <c r="D80" s="47" t="s">
        <v>61</v>
      </c>
      <c r="E80" s="48"/>
      <c r="F80" s="84"/>
      <c r="G80" s="31" t="s">
        <v>58</v>
      </c>
      <c r="H80" s="175"/>
      <c r="I80" s="175"/>
      <c r="J80" s="175">
        <f t="shared" si="17"/>
        <v>0</v>
      </c>
      <c r="K80" s="176"/>
      <c r="L80" s="164"/>
      <c r="M80" s="174"/>
      <c r="N80" s="272"/>
      <c r="O80" s="300">
        <v>0</v>
      </c>
      <c r="P80" s="300">
        <v>0</v>
      </c>
      <c r="Q80" s="300">
        <f t="shared" si="15"/>
        <v>0</v>
      </c>
      <c r="R80" s="261">
        <f t="shared" si="16"/>
        <v>0</v>
      </c>
      <c r="S80" s="46"/>
    </row>
    <row r="81" spans="1:19" ht="15" customHeight="1">
      <c r="A81" s="1"/>
      <c r="B81" s="122" t="s">
        <v>623</v>
      </c>
      <c r="C81" s="15"/>
      <c r="D81" s="47" t="s">
        <v>62</v>
      </c>
      <c r="E81" s="48"/>
      <c r="F81" s="84"/>
      <c r="G81" s="31" t="s">
        <v>58</v>
      </c>
      <c r="H81" s="175"/>
      <c r="I81" s="175"/>
      <c r="J81" s="175">
        <f t="shared" si="17"/>
        <v>0</v>
      </c>
      <c r="K81" s="176"/>
      <c r="L81" s="164"/>
      <c r="M81" s="174"/>
      <c r="N81" s="272"/>
      <c r="O81" s="300">
        <v>0</v>
      </c>
      <c r="P81" s="300">
        <v>0</v>
      </c>
      <c r="Q81" s="300">
        <f t="shared" si="15"/>
        <v>0</v>
      </c>
      <c r="R81" s="261">
        <f t="shared" si="16"/>
        <v>0</v>
      </c>
      <c r="S81" s="46"/>
    </row>
    <row r="82" spans="1:19" ht="15" customHeight="1">
      <c r="A82" s="1"/>
      <c r="B82" s="122" t="s">
        <v>624</v>
      </c>
      <c r="C82" s="15"/>
      <c r="D82" s="47" t="s">
        <v>63</v>
      </c>
      <c r="E82" s="48"/>
      <c r="F82" s="84"/>
      <c r="G82" s="31" t="s">
        <v>58</v>
      </c>
      <c r="H82" s="175"/>
      <c r="I82" s="175"/>
      <c r="J82" s="175">
        <f t="shared" si="17"/>
        <v>0</v>
      </c>
      <c r="K82" s="176"/>
      <c r="L82" s="164"/>
      <c r="M82" s="174"/>
      <c r="N82" s="272"/>
      <c r="O82" s="300">
        <v>0</v>
      </c>
      <c r="P82" s="300">
        <v>0</v>
      </c>
      <c r="Q82" s="300">
        <f t="shared" si="15"/>
        <v>0</v>
      </c>
      <c r="R82" s="261">
        <f t="shared" si="16"/>
        <v>0</v>
      </c>
      <c r="S82" s="46"/>
    </row>
    <row r="83" spans="1:19" ht="15" customHeight="1">
      <c r="A83" s="1"/>
      <c r="B83" s="122" t="s">
        <v>625</v>
      </c>
      <c r="C83" s="15"/>
      <c r="D83" s="47" t="s">
        <v>64</v>
      </c>
      <c r="E83" s="48"/>
      <c r="F83" s="84"/>
      <c r="G83" s="31" t="s">
        <v>58</v>
      </c>
      <c r="H83" s="175"/>
      <c r="I83" s="175"/>
      <c r="J83" s="175">
        <f t="shared" si="17"/>
        <v>0</v>
      </c>
      <c r="K83" s="176"/>
      <c r="L83" s="164"/>
      <c r="M83" s="174"/>
      <c r="N83" s="272"/>
      <c r="O83" s="300">
        <v>0</v>
      </c>
      <c r="P83" s="300">
        <v>0</v>
      </c>
      <c r="Q83" s="300">
        <f t="shared" si="15"/>
        <v>0</v>
      </c>
      <c r="R83" s="261">
        <f t="shared" si="16"/>
        <v>0</v>
      </c>
      <c r="S83" s="46"/>
    </row>
    <row r="84" spans="1:19" ht="15" customHeight="1">
      <c r="A84" s="1"/>
      <c r="B84" s="122" t="s">
        <v>626</v>
      </c>
      <c r="C84" s="15"/>
      <c r="D84" s="47" t="s">
        <v>65</v>
      </c>
      <c r="E84" s="48"/>
      <c r="F84" s="84"/>
      <c r="G84" s="31" t="s">
        <v>58</v>
      </c>
      <c r="H84" s="175"/>
      <c r="I84" s="175"/>
      <c r="J84" s="175">
        <f t="shared" si="17"/>
        <v>0</v>
      </c>
      <c r="K84" s="176"/>
      <c r="L84" s="164"/>
      <c r="M84" s="174"/>
      <c r="N84" s="272"/>
      <c r="O84" s="300">
        <v>0</v>
      </c>
      <c r="P84" s="300">
        <v>0</v>
      </c>
      <c r="Q84" s="300">
        <f t="shared" si="15"/>
        <v>0</v>
      </c>
      <c r="R84" s="261">
        <f t="shared" si="16"/>
        <v>0</v>
      </c>
      <c r="S84" s="46"/>
    </row>
    <row r="85" spans="1:19" ht="15" customHeight="1">
      <c r="A85" s="1"/>
      <c r="B85" s="122" t="s">
        <v>627</v>
      </c>
      <c r="C85" s="15"/>
      <c r="D85" s="47" t="s">
        <v>279</v>
      </c>
      <c r="E85" s="48"/>
      <c r="F85" s="84"/>
      <c r="G85" s="31" t="s">
        <v>58</v>
      </c>
      <c r="H85" s="175"/>
      <c r="I85" s="175"/>
      <c r="J85" s="175">
        <f t="shared" si="17"/>
        <v>0</v>
      </c>
      <c r="K85" s="176"/>
      <c r="L85" s="164"/>
      <c r="M85" s="174"/>
      <c r="N85" s="272"/>
      <c r="O85" s="300">
        <v>0</v>
      </c>
      <c r="P85" s="300">
        <v>0</v>
      </c>
      <c r="Q85" s="300">
        <f t="shared" si="15"/>
        <v>0</v>
      </c>
      <c r="R85" s="261">
        <f t="shared" si="16"/>
        <v>0</v>
      </c>
      <c r="S85" s="46"/>
    </row>
    <row r="86" spans="1:19" ht="15" customHeight="1">
      <c r="A86" s="1"/>
      <c r="B86" s="122" t="s">
        <v>628</v>
      </c>
      <c r="C86" s="15"/>
      <c r="D86" s="47" t="s">
        <v>280</v>
      </c>
      <c r="E86" s="48"/>
      <c r="F86" s="84"/>
      <c r="G86" s="31" t="s">
        <v>58</v>
      </c>
      <c r="H86" s="175"/>
      <c r="I86" s="175"/>
      <c r="J86" s="175">
        <f t="shared" si="17"/>
        <v>0</v>
      </c>
      <c r="K86" s="176"/>
      <c r="L86" s="164"/>
      <c r="M86" s="174"/>
      <c r="N86" s="272"/>
      <c r="O86" s="300">
        <v>0</v>
      </c>
      <c r="P86" s="300">
        <v>0</v>
      </c>
      <c r="Q86" s="300">
        <f t="shared" si="15"/>
        <v>0</v>
      </c>
      <c r="R86" s="261">
        <f t="shared" si="16"/>
        <v>0</v>
      </c>
      <c r="S86" s="46"/>
    </row>
    <row r="87" spans="1:19" ht="15" customHeight="1">
      <c r="A87" s="1"/>
      <c r="B87" s="122" t="s">
        <v>629</v>
      </c>
      <c r="C87" s="80" t="s">
        <v>576</v>
      </c>
      <c r="D87" s="47" t="s">
        <v>66</v>
      </c>
      <c r="E87" s="48"/>
      <c r="F87" s="84"/>
      <c r="G87" s="31" t="s">
        <v>58</v>
      </c>
      <c r="H87" s="175"/>
      <c r="I87" s="175"/>
      <c r="J87" s="175">
        <f t="shared" si="17"/>
        <v>0</v>
      </c>
      <c r="K87" s="176"/>
      <c r="L87" s="164"/>
      <c r="M87" s="174"/>
      <c r="N87" s="272"/>
      <c r="O87" s="300">
        <v>0</v>
      </c>
      <c r="P87" s="300">
        <v>0</v>
      </c>
      <c r="Q87" s="300">
        <f t="shared" si="15"/>
        <v>0</v>
      </c>
      <c r="R87" s="261">
        <f t="shared" si="16"/>
        <v>0</v>
      </c>
      <c r="S87" s="46"/>
    </row>
    <row r="88" spans="1:19" ht="15" customHeight="1">
      <c r="A88" s="1"/>
      <c r="B88" s="122" t="s">
        <v>630</v>
      </c>
      <c r="C88" s="15"/>
      <c r="D88" s="47" t="s">
        <v>67</v>
      </c>
      <c r="E88" s="48"/>
      <c r="F88" s="84"/>
      <c r="G88" s="31" t="s">
        <v>58</v>
      </c>
      <c r="H88" s="175"/>
      <c r="I88" s="175"/>
      <c r="J88" s="175">
        <f t="shared" si="17"/>
        <v>0</v>
      </c>
      <c r="K88" s="176"/>
      <c r="L88" s="164"/>
      <c r="M88" s="174"/>
      <c r="N88" s="272"/>
      <c r="O88" s="300">
        <v>0</v>
      </c>
      <c r="P88" s="300">
        <v>0</v>
      </c>
      <c r="Q88" s="300">
        <f t="shared" si="15"/>
        <v>0</v>
      </c>
      <c r="R88" s="261">
        <f t="shared" si="16"/>
        <v>0</v>
      </c>
      <c r="S88" s="46"/>
    </row>
    <row r="89" spans="1:19" ht="15" customHeight="1">
      <c r="A89" s="1"/>
      <c r="B89" s="122" t="s">
        <v>631</v>
      </c>
      <c r="C89" s="15"/>
      <c r="D89" s="47" t="s">
        <v>57</v>
      </c>
      <c r="E89" s="48"/>
      <c r="F89" s="84"/>
      <c r="G89" s="31" t="s">
        <v>58</v>
      </c>
      <c r="H89" s="175"/>
      <c r="I89" s="175"/>
      <c r="J89" s="175">
        <f t="shared" si="17"/>
        <v>0</v>
      </c>
      <c r="K89" s="176"/>
      <c r="L89" s="164"/>
      <c r="M89" s="174"/>
      <c r="N89" s="272"/>
      <c r="O89" s="300">
        <v>0</v>
      </c>
      <c r="P89" s="300">
        <v>0</v>
      </c>
      <c r="Q89" s="300">
        <f t="shared" si="15"/>
        <v>0</v>
      </c>
      <c r="R89" s="261">
        <f t="shared" si="16"/>
        <v>0</v>
      </c>
      <c r="S89" s="46"/>
    </row>
    <row r="90" spans="1:19" ht="15" customHeight="1">
      <c r="A90" s="1"/>
      <c r="B90" s="122" t="s">
        <v>632</v>
      </c>
      <c r="C90" s="15"/>
      <c r="D90" s="47" t="s">
        <v>68</v>
      </c>
      <c r="E90" s="48"/>
      <c r="F90" s="84"/>
      <c r="G90" s="31" t="s">
        <v>58</v>
      </c>
      <c r="H90" s="175"/>
      <c r="I90" s="175"/>
      <c r="J90" s="175">
        <f t="shared" si="17"/>
        <v>0</v>
      </c>
      <c r="K90" s="176"/>
      <c r="L90" s="164"/>
      <c r="M90" s="174"/>
      <c r="N90" s="272"/>
      <c r="O90" s="300">
        <v>0</v>
      </c>
      <c r="P90" s="300">
        <v>0</v>
      </c>
      <c r="Q90" s="300">
        <f t="shared" si="15"/>
        <v>0</v>
      </c>
      <c r="R90" s="261">
        <f t="shared" si="16"/>
        <v>0</v>
      </c>
      <c r="S90" s="46"/>
    </row>
    <row r="91" spans="1:19" ht="15" customHeight="1">
      <c r="A91" s="1"/>
      <c r="B91" s="122" t="s">
        <v>633</v>
      </c>
      <c r="C91" s="15"/>
      <c r="D91" s="47" t="s">
        <v>65</v>
      </c>
      <c r="E91" s="48"/>
      <c r="F91" s="84"/>
      <c r="G91" s="31" t="s">
        <v>58</v>
      </c>
      <c r="H91" s="175"/>
      <c r="I91" s="175"/>
      <c r="J91" s="175">
        <f t="shared" si="17"/>
        <v>0</v>
      </c>
      <c r="K91" s="176"/>
      <c r="L91" s="164"/>
      <c r="M91" s="174"/>
      <c r="N91" s="272"/>
      <c r="O91" s="300">
        <v>0</v>
      </c>
      <c r="P91" s="300">
        <v>0</v>
      </c>
      <c r="Q91" s="300">
        <f t="shared" si="15"/>
        <v>0</v>
      </c>
      <c r="R91" s="261">
        <f t="shared" si="16"/>
        <v>0</v>
      </c>
      <c r="S91" s="46"/>
    </row>
    <row r="92" spans="1:19" ht="15" customHeight="1">
      <c r="A92" s="1"/>
      <c r="B92" s="122" t="s">
        <v>634</v>
      </c>
      <c r="C92" s="15"/>
      <c r="D92" s="47" t="s">
        <v>279</v>
      </c>
      <c r="E92" s="48"/>
      <c r="F92" s="84"/>
      <c r="G92" s="31" t="s">
        <v>58</v>
      </c>
      <c r="H92" s="175"/>
      <c r="I92" s="175"/>
      <c r="J92" s="175">
        <f t="shared" si="17"/>
        <v>0</v>
      </c>
      <c r="K92" s="176"/>
      <c r="L92" s="164"/>
      <c r="M92" s="174"/>
      <c r="N92" s="272"/>
      <c r="O92" s="300">
        <v>0</v>
      </c>
      <c r="P92" s="300">
        <v>0</v>
      </c>
      <c r="Q92" s="300">
        <f t="shared" si="15"/>
        <v>0</v>
      </c>
      <c r="R92" s="261">
        <f t="shared" si="16"/>
        <v>0</v>
      </c>
      <c r="S92" s="46"/>
    </row>
    <row r="93" spans="1:19" ht="15" customHeight="1">
      <c r="A93" s="1"/>
      <c r="B93" s="122" t="s">
        <v>635</v>
      </c>
      <c r="C93" s="92"/>
      <c r="D93" s="47" t="s">
        <v>280</v>
      </c>
      <c r="E93" s="48"/>
      <c r="F93" s="84"/>
      <c r="G93" s="31" t="s">
        <v>58</v>
      </c>
      <c r="H93" s="175"/>
      <c r="I93" s="175"/>
      <c r="J93" s="175">
        <f t="shared" si="17"/>
        <v>0</v>
      </c>
      <c r="K93" s="176"/>
      <c r="L93" s="164"/>
      <c r="M93" s="174"/>
      <c r="N93" s="272"/>
      <c r="O93" s="300">
        <v>0</v>
      </c>
      <c r="P93" s="300">
        <v>0</v>
      </c>
      <c r="Q93" s="300">
        <f t="shared" si="15"/>
        <v>0</v>
      </c>
      <c r="R93" s="261">
        <f t="shared" si="16"/>
        <v>0</v>
      </c>
      <c r="S93" s="46"/>
    </row>
    <row r="94" spans="1:19" ht="15" customHeight="1">
      <c r="A94" s="1"/>
      <c r="B94" s="122" t="s">
        <v>636</v>
      </c>
      <c r="C94" s="50" t="s">
        <v>577</v>
      </c>
      <c r="D94" s="47" t="s">
        <v>61</v>
      </c>
      <c r="E94" s="48"/>
      <c r="F94" s="84"/>
      <c r="G94" s="31" t="s">
        <v>58</v>
      </c>
      <c r="H94" s="175"/>
      <c r="I94" s="175"/>
      <c r="J94" s="175">
        <f t="shared" si="17"/>
        <v>0</v>
      </c>
      <c r="K94" s="176"/>
      <c r="L94" s="164"/>
      <c r="M94" s="174"/>
      <c r="N94" s="272"/>
      <c r="O94" s="300">
        <v>0</v>
      </c>
      <c r="P94" s="300">
        <v>0</v>
      </c>
      <c r="Q94" s="300">
        <f t="shared" si="15"/>
        <v>0</v>
      </c>
      <c r="R94" s="261">
        <f t="shared" si="16"/>
        <v>0</v>
      </c>
      <c r="S94" s="46"/>
    </row>
    <row r="95" spans="1:19" ht="15" customHeight="1">
      <c r="A95" s="1"/>
      <c r="B95" s="122" t="s">
        <v>637</v>
      </c>
      <c r="C95" s="15"/>
      <c r="D95" s="85" t="s">
        <v>62</v>
      </c>
      <c r="E95" s="86"/>
      <c r="F95" s="84"/>
      <c r="G95" s="31" t="s">
        <v>58</v>
      </c>
      <c r="H95" s="175"/>
      <c r="I95" s="175"/>
      <c r="J95" s="175">
        <f t="shared" si="17"/>
        <v>0</v>
      </c>
      <c r="K95" s="176"/>
      <c r="L95" s="164"/>
      <c r="M95" s="174"/>
      <c r="N95" s="272"/>
      <c r="O95" s="300">
        <v>0</v>
      </c>
      <c r="P95" s="300">
        <v>0</v>
      </c>
      <c r="Q95" s="300">
        <f t="shared" si="15"/>
        <v>0</v>
      </c>
      <c r="R95" s="261">
        <f t="shared" si="16"/>
        <v>0</v>
      </c>
      <c r="S95" s="46"/>
    </row>
    <row r="96" spans="1:19" ht="15" customHeight="1">
      <c r="A96" s="1"/>
      <c r="B96" s="122" t="s">
        <v>638</v>
      </c>
      <c r="C96" s="15"/>
      <c r="D96" s="47" t="s">
        <v>69</v>
      </c>
      <c r="E96" s="48"/>
      <c r="F96" s="84"/>
      <c r="G96" s="31" t="s">
        <v>58</v>
      </c>
      <c r="H96" s="175"/>
      <c r="I96" s="175"/>
      <c r="J96" s="175">
        <f t="shared" si="17"/>
        <v>0</v>
      </c>
      <c r="K96" s="176"/>
      <c r="L96" s="164"/>
      <c r="M96" s="174"/>
      <c r="N96" s="272"/>
      <c r="O96" s="300">
        <v>0</v>
      </c>
      <c r="P96" s="300">
        <v>0</v>
      </c>
      <c r="Q96" s="300">
        <f t="shared" si="15"/>
        <v>0</v>
      </c>
      <c r="R96" s="261">
        <f t="shared" si="16"/>
        <v>0</v>
      </c>
      <c r="S96" s="46"/>
    </row>
    <row r="97" spans="1:19" ht="15" customHeight="1">
      <c r="A97" s="1"/>
      <c r="B97" s="122" t="s">
        <v>639</v>
      </c>
      <c r="C97" s="15"/>
      <c r="D97" s="47" t="s">
        <v>64</v>
      </c>
      <c r="E97" s="48"/>
      <c r="F97" s="84"/>
      <c r="G97" s="31" t="s">
        <v>58</v>
      </c>
      <c r="H97" s="175"/>
      <c r="I97" s="175"/>
      <c r="J97" s="175">
        <f t="shared" si="17"/>
        <v>0</v>
      </c>
      <c r="K97" s="176"/>
      <c r="L97" s="164"/>
      <c r="M97" s="174"/>
      <c r="N97" s="272"/>
      <c r="O97" s="300">
        <v>0</v>
      </c>
      <c r="P97" s="300">
        <v>0</v>
      </c>
      <c r="Q97" s="300">
        <f t="shared" si="15"/>
        <v>0</v>
      </c>
      <c r="R97" s="261">
        <f t="shared" si="16"/>
        <v>0</v>
      </c>
      <c r="S97" s="46"/>
    </row>
    <row r="98" spans="1:19" ht="15" customHeight="1">
      <c r="A98" s="1"/>
      <c r="B98" s="122" t="s">
        <v>640</v>
      </c>
      <c r="C98" s="15"/>
      <c r="D98" s="47" t="s">
        <v>65</v>
      </c>
      <c r="E98" s="48"/>
      <c r="F98" s="84"/>
      <c r="G98" s="31" t="s">
        <v>58</v>
      </c>
      <c r="H98" s="175"/>
      <c r="I98" s="175"/>
      <c r="J98" s="175">
        <f t="shared" si="17"/>
        <v>0</v>
      </c>
      <c r="K98" s="176"/>
      <c r="L98" s="164"/>
      <c r="M98" s="174"/>
      <c r="N98" s="272"/>
      <c r="O98" s="300">
        <v>0</v>
      </c>
      <c r="P98" s="300">
        <v>0</v>
      </c>
      <c r="Q98" s="300">
        <f t="shared" si="15"/>
        <v>0</v>
      </c>
      <c r="R98" s="261">
        <f t="shared" si="16"/>
        <v>0</v>
      </c>
      <c r="S98" s="46"/>
    </row>
    <row r="99" spans="1:19" ht="15" customHeight="1">
      <c r="A99" s="7"/>
      <c r="B99" s="122" t="s">
        <v>641</v>
      </c>
      <c r="C99" s="15"/>
      <c r="D99" s="47" t="s">
        <v>279</v>
      </c>
      <c r="E99" s="48"/>
      <c r="F99" s="84"/>
      <c r="G99" s="31" t="s">
        <v>58</v>
      </c>
      <c r="H99" s="175"/>
      <c r="I99" s="175"/>
      <c r="J99" s="175">
        <f t="shared" si="17"/>
        <v>0</v>
      </c>
      <c r="K99" s="176"/>
      <c r="L99" s="164"/>
      <c r="M99" s="174"/>
      <c r="N99" s="272"/>
      <c r="O99" s="300">
        <v>0</v>
      </c>
      <c r="P99" s="300">
        <v>0</v>
      </c>
      <c r="Q99" s="300">
        <f t="shared" si="15"/>
        <v>0</v>
      </c>
      <c r="R99" s="261">
        <f t="shared" si="16"/>
        <v>0</v>
      </c>
      <c r="S99" s="46"/>
    </row>
    <row r="100" spans="1:19" ht="15" customHeight="1">
      <c r="A100" s="7"/>
      <c r="B100" s="122" t="s">
        <v>642</v>
      </c>
      <c r="C100" s="15"/>
      <c r="D100" s="85" t="s">
        <v>280</v>
      </c>
      <c r="E100" s="86"/>
      <c r="F100" s="89"/>
      <c r="G100" s="37" t="s">
        <v>58</v>
      </c>
      <c r="H100" s="173"/>
      <c r="I100" s="173"/>
      <c r="J100" s="173">
        <f t="shared" si="17"/>
        <v>0</v>
      </c>
      <c r="K100" s="176"/>
      <c r="L100" s="164"/>
      <c r="M100" s="174"/>
      <c r="N100" s="272"/>
      <c r="O100" s="300">
        <v>0</v>
      </c>
      <c r="P100" s="300">
        <v>0</v>
      </c>
      <c r="Q100" s="300">
        <f t="shared" si="15"/>
        <v>0</v>
      </c>
      <c r="R100" s="261">
        <f t="shared" si="16"/>
        <v>0</v>
      </c>
      <c r="S100" s="46"/>
    </row>
    <row r="101" spans="1:19" ht="15" customHeight="1">
      <c r="A101" s="7"/>
      <c r="B101" s="116">
        <v>10.05</v>
      </c>
      <c r="C101" s="95" t="s">
        <v>645</v>
      </c>
      <c r="D101" s="52" t="s">
        <v>767</v>
      </c>
      <c r="E101" s="83"/>
      <c r="F101" s="36"/>
      <c r="G101" s="36"/>
      <c r="H101" s="177"/>
      <c r="I101" s="177"/>
      <c r="J101" s="178"/>
      <c r="K101" s="176"/>
      <c r="L101" s="164"/>
      <c r="M101" s="174"/>
      <c r="N101" s="272"/>
      <c r="O101" s="300">
        <v>0</v>
      </c>
      <c r="P101" s="300">
        <v>0</v>
      </c>
      <c r="Q101" s="300">
        <f t="shared" si="15"/>
        <v>0</v>
      </c>
      <c r="R101" s="261">
        <f t="shared" si="16"/>
        <v>0</v>
      </c>
      <c r="S101" s="46"/>
    </row>
    <row r="102" spans="1:19" ht="15" customHeight="1">
      <c r="A102" s="7"/>
      <c r="B102" s="122" t="s">
        <v>643</v>
      </c>
      <c r="C102" s="15"/>
      <c r="D102" s="90" t="s">
        <v>621</v>
      </c>
      <c r="E102" s="42"/>
      <c r="F102" s="87"/>
      <c r="G102" s="33" t="s">
        <v>58</v>
      </c>
      <c r="H102" s="172"/>
      <c r="I102" s="172"/>
      <c r="J102" s="172">
        <f>SUM(H102*I102)</f>
        <v>0</v>
      </c>
      <c r="K102" s="176"/>
      <c r="L102" s="164"/>
      <c r="M102" s="174"/>
      <c r="N102" s="272"/>
      <c r="O102" s="300">
        <v>0</v>
      </c>
      <c r="P102" s="300">
        <v>0</v>
      </c>
      <c r="Q102" s="300">
        <f t="shared" si="15"/>
        <v>0</v>
      </c>
      <c r="R102" s="261">
        <f t="shared" si="16"/>
        <v>0</v>
      </c>
      <c r="S102" s="46"/>
    </row>
    <row r="103" spans="1:19" ht="15" customHeight="1">
      <c r="A103" s="7"/>
      <c r="B103" s="122" t="s">
        <v>644</v>
      </c>
      <c r="C103" s="15"/>
      <c r="D103" s="52"/>
      <c r="E103" s="42"/>
      <c r="F103" s="84"/>
      <c r="G103" s="41"/>
      <c r="H103" s="175"/>
      <c r="I103" s="175"/>
      <c r="J103" s="175"/>
      <c r="K103" s="176"/>
      <c r="L103" s="164"/>
      <c r="M103" s="174"/>
      <c r="N103" s="272"/>
      <c r="O103" s="300"/>
      <c r="P103" s="300"/>
      <c r="Q103" s="300"/>
      <c r="R103" s="261"/>
      <c r="S103" s="46"/>
    </row>
    <row r="104" spans="1:19" ht="15" customHeight="1">
      <c r="A104" s="1"/>
      <c r="B104" s="115" t="s">
        <v>857</v>
      </c>
      <c r="C104" s="117" t="s">
        <v>70</v>
      </c>
      <c r="D104" s="118"/>
      <c r="E104" s="118"/>
      <c r="F104" s="119"/>
      <c r="G104" s="119"/>
      <c r="H104" s="169"/>
      <c r="I104" s="169"/>
      <c r="J104" s="169"/>
      <c r="K104" s="170">
        <f>SUM(J105:J110)</f>
        <v>0</v>
      </c>
      <c r="L104" s="164"/>
      <c r="M104" s="171">
        <f>SUM(M105:M110)</f>
        <v>0</v>
      </c>
      <c r="N104" s="274"/>
      <c r="O104" s="262"/>
      <c r="P104" s="263"/>
      <c r="Q104" s="263"/>
      <c r="R104" s="263"/>
      <c r="S104" s="264">
        <f>SUM(R105:R110)</f>
        <v>0</v>
      </c>
    </row>
    <row r="105" spans="1:19" ht="15" customHeight="1">
      <c r="A105" s="1"/>
      <c r="B105" s="122" t="s">
        <v>858</v>
      </c>
      <c r="C105" s="15"/>
      <c r="D105" s="88" t="s">
        <v>351</v>
      </c>
      <c r="E105" s="71"/>
      <c r="F105" s="87"/>
      <c r="G105" s="33" t="s">
        <v>58</v>
      </c>
      <c r="H105" s="172"/>
      <c r="I105" s="172"/>
      <c r="J105" s="172">
        <f aca="true" t="shared" si="18" ref="J105:J110">SUM(H105*I105)</f>
        <v>0</v>
      </c>
      <c r="K105" s="173"/>
      <c r="L105" s="164"/>
      <c r="M105" s="174"/>
      <c r="N105" s="272"/>
      <c r="O105" s="300">
        <v>0</v>
      </c>
      <c r="P105" s="300">
        <v>0</v>
      </c>
      <c r="Q105" s="300">
        <f aca="true" t="shared" si="19" ref="Q105:Q110">+O105+P105</f>
        <v>0</v>
      </c>
      <c r="R105" s="261">
        <f aca="true" t="shared" si="20" ref="R105:R110">+J105*P105</f>
        <v>0</v>
      </c>
      <c r="S105" s="261"/>
    </row>
    <row r="106" spans="1:19" ht="15" customHeight="1">
      <c r="A106" s="1"/>
      <c r="B106" s="122" t="s">
        <v>859</v>
      </c>
      <c r="C106" s="15"/>
      <c r="D106" s="47" t="s">
        <v>352</v>
      </c>
      <c r="E106" s="48"/>
      <c r="F106" s="84"/>
      <c r="G106" s="31" t="s">
        <v>58</v>
      </c>
      <c r="H106" s="175"/>
      <c r="I106" s="175"/>
      <c r="J106" s="175">
        <f t="shared" si="18"/>
        <v>0</v>
      </c>
      <c r="K106" s="176"/>
      <c r="L106" s="164"/>
      <c r="M106" s="174"/>
      <c r="N106" s="272"/>
      <c r="O106" s="300">
        <v>0</v>
      </c>
      <c r="P106" s="300">
        <v>0</v>
      </c>
      <c r="Q106" s="300">
        <f t="shared" si="19"/>
        <v>0</v>
      </c>
      <c r="R106" s="261">
        <f t="shared" si="20"/>
        <v>0</v>
      </c>
      <c r="S106" s="46"/>
    </row>
    <row r="107" spans="1:19" ht="15" customHeight="1">
      <c r="A107" s="1"/>
      <c r="B107" s="122" t="s">
        <v>860</v>
      </c>
      <c r="C107" s="15"/>
      <c r="D107" s="47" t="s">
        <v>353</v>
      </c>
      <c r="E107" s="48"/>
      <c r="F107" s="84"/>
      <c r="G107" s="31" t="s">
        <v>58</v>
      </c>
      <c r="H107" s="175"/>
      <c r="I107" s="175"/>
      <c r="J107" s="175">
        <f t="shared" si="18"/>
        <v>0</v>
      </c>
      <c r="K107" s="176"/>
      <c r="L107" s="164"/>
      <c r="M107" s="174"/>
      <c r="N107" s="272"/>
      <c r="O107" s="300">
        <v>0</v>
      </c>
      <c r="P107" s="300">
        <v>0</v>
      </c>
      <c r="Q107" s="300">
        <f t="shared" si="19"/>
        <v>0</v>
      </c>
      <c r="R107" s="261">
        <f t="shared" si="20"/>
        <v>0</v>
      </c>
      <c r="S107" s="46"/>
    </row>
    <row r="108" spans="1:19" ht="15" customHeight="1">
      <c r="A108" s="1"/>
      <c r="B108" s="122" t="s">
        <v>861</v>
      </c>
      <c r="C108" s="15"/>
      <c r="D108" s="47" t="s">
        <v>354</v>
      </c>
      <c r="E108" s="48"/>
      <c r="F108" s="84"/>
      <c r="G108" s="31" t="s">
        <v>58</v>
      </c>
      <c r="H108" s="175"/>
      <c r="I108" s="175"/>
      <c r="J108" s="175">
        <f t="shared" si="18"/>
        <v>0</v>
      </c>
      <c r="K108" s="176"/>
      <c r="L108" s="164"/>
      <c r="M108" s="174"/>
      <c r="N108" s="272"/>
      <c r="O108" s="300">
        <v>0</v>
      </c>
      <c r="P108" s="300">
        <v>0</v>
      </c>
      <c r="Q108" s="300">
        <f t="shared" si="19"/>
        <v>0</v>
      </c>
      <c r="R108" s="261">
        <f t="shared" si="20"/>
        <v>0</v>
      </c>
      <c r="S108" s="46"/>
    </row>
    <row r="109" spans="1:19" ht="15" customHeight="1">
      <c r="A109" s="1"/>
      <c r="B109" s="122" t="s">
        <v>862</v>
      </c>
      <c r="C109" s="15"/>
      <c r="D109" s="47" t="s">
        <v>355</v>
      </c>
      <c r="E109" s="48"/>
      <c r="F109" s="84"/>
      <c r="G109" s="31" t="s">
        <v>58</v>
      </c>
      <c r="H109" s="175"/>
      <c r="I109" s="175"/>
      <c r="J109" s="175">
        <f t="shared" si="18"/>
        <v>0</v>
      </c>
      <c r="K109" s="176"/>
      <c r="L109" s="164"/>
      <c r="M109" s="174"/>
      <c r="N109" s="272"/>
      <c r="O109" s="300">
        <v>0</v>
      </c>
      <c r="P109" s="300">
        <v>0</v>
      </c>
      <c r="Q109" s="300">
        <f t="shared" si="19"/>
        <v>0</v>
      </c>
      <c r="R109" s="261">
        <f t="shared" si="20"/>
        <v>0</v>
      </c>
      <c r="S109" s="46"/>
    </row>
    <row r="110" spans="1:19" ht="15" customHeight="1">
      <c r="A110" s="1"/>
      <c r="B110" s="122" t="s">
        <v>863</v>
      </c>
      <c r="C110" s="15"/>
      <c r="D110" s="85" t="s">
        <v>356</v>
      </c>
      <c r="E110" s="86"/>
      <c r="F110" s="89"/>
      <c r="G110" s="37" t="s">
        <v>58</v>
      </c>
      <c r="H110" s="173"/>
      <c r="I110" s="173"/>
      <c r="J110" s="173">
        <f t="shared" si="18"/>
        <v>0</v>
      </c>
      <c r="K110" s="176"/>
      <c r="L110" s="164"/>
      <c r="M110" s="174"/>
      <c r="N110" s="272"/>
      <c r="O110" s="300">
        <v>0</v>
      </c>
      <c r="P110" s="300">
        <v>0</v>
      </c>
      <c r="Q110" s="300">
        <f t="shared" si="19"/>
        <v>0</v>
      </c>
      <c r="R110" s="261">
        <f t="shared" si="20"/>
        <v>0</v>
      </c>
      <c r="S110" s="265"/>
    </row>
    <row r="111" spans="1:19" ht="15" customHeight="1">
      <c r="A111" s="1"/>
      <c r="B111" s="115" t="s">
        <v>864</v>
      </c>
      <c r="C111" s="331" t="s">
        <v>71</v>
      </c>
      <c r="D111" s="118"/>
      <c r="E111" s="123" t="str">
        <f>+$E$6</f>
        <v>DIMENSIÓN</v>
      </c>
      <c r="F111" s="119"/>
      <c r="G111" s="119"/>
      <c r="H111" s="169"/>
      <c r="I111" s="169"/>
      <c r="J111" s="169"/>
      <c r="K111" s="170">
        <f>SUM(J112:J113)</f>
        <v>0</v>
      </c>
      <c r="L111" s="164"/>
      <c r="M111" s="171">
        <f>SUM(M112:M113)</f>
        <v>0</v>
      </c>
      <c r="N111" s="274"/>
      <c r="O111" s="262"/>
      <c r="P111" s="263"/>
      <c r="Q111" s="263"/>
      <c r="R111" s="263"/>
      <c r="S111" s="264">
        <f>SUM(R112:R113)</f>
        <v>0</v>
      </c>
    </row>
    <row r="112" spans="1:19" ht="15" customHeight="1">
      <c r="A112" s="1"/>
      <c r="B112" s="122" t="s">
        <v>865</v>
      </c>
      <c r="C112" s="15"/>
      <c r="D112" s="45" t="s">
        <v>620</v>
      </c>
      <c r="E112" s="34"/>
      <c r="F112" s="33"/>
      <c r="G112" s="33" t="s">
        <v>58</v>
      </c>
      <c r="H112" s="172"/>
      <c r="I112" s="172"/>
      <c r="J112" s="172">
        <f>SUM(H112*I112)</f>
        <v>0</v>
      </c>
      <c r="K112" s="173"/>
      <c r="L112" s="164"/>
      <c r="M112" s="174"/>
      <c r="N112" s="272"/>
      <c r="O112" s="300">
        <v>0</v>
      </c>
      <c r="P112" s="300">
        <v>0</v>
      </c>
      <c r="Q112" s="300">
        <f>+O112+P112</f>
        <v>0</v>
      </c>
      <c r="R112" s="261">
        <f>+J112*P112</f>
        <v>0</v>
      </c>
      <c r="S112" s="261"/>
    </row>
    <row r="113" spans="1:19" ht="15" customHeight="1">
      <c r="A113" s="1"/>
      <c r="B113" s="116"/>
      <c r="C113" s="15"/>
      <c r="D113" s="42"/>
      <c r="E113" s="32"/>
      <c r="F113" s="31"/>
      <c r="G113" s="31"/>
      <c r="H113" s="175"/>
      <c r="I113" s="175"/>
      <c r="J113" s="175"/>
      <c r="K113" s="176"/>
      <c r="L113" s="164"/>
      <c r="M113" s="174"/>
      <c r="N113" s="272"/>
      <c r="O113" s="300"/>
      <c r="P113" s="300"/>
      <c r="Q113" s="300"/>
      <c r="R113" s="261"/>
      <c r="S113" s="46"/>
    </row>
    <row r="114" spans="1:19" ht="15" customHeight="1">
      <c r="A114" s="1"/>
      <c r="B114" s="115" t="s">
        <v>866</v>
      </c>
      <c r="C114" s="331" t="s">
        <v>72</v>
      </c>
      <c r="D114" s="118"/>
      <c r="E114" s="118"/>
      <c r="F114" s="119"/>
      <c r="G114" s="119"/>
      <c r="H114" s="169"/>
      <c r="I114" s="169"/>
      <c r="J114" s="169"/>
      <c r="K114" s="170">
        <f>SUM(J115:J121)</f>
        <v>0</v>
      </c>
      <c r="L114" s="164"/>
      <c r="M114" s="171">
        <f>SUM(M115:M121)</f>
        <v>0</v>
      </c>
      <c r="N114" s="274"/>
      <c r="O114" s="262"/>
      <c r="P114" s="263"/>
      <c r="Q114" s="263"/>
      <c r="R114" s="263"/>
      <c r="S114" s="264">
        <f>SUM(R115:R121)</f>
        <v>0</v>
      </c>
    </row>
    <row r="115" spans="1:19" ht="15" customHeight="1">
      <c r="A115" s="1"/>
      <c r="B115" s="122" t="s">
        <v>867</v>
      </c>
      <c r="C115" s="15"/>
      <c r="D115" s="88" t="s">
        <v>73</v>
      </c>
      <c r="E115" s="71"/>
      <c r="F115" s="87"/>
      <c r="G115" s="33" t="s">
        <v>58</v>
      </c>
      <c r="H115" s="172"/>
      <c r="I115" s="172"/>
      <c r="J115" s="172">
        <f>SUM(H115*I115)</f>
        <v>0</v>
      </c>
      <c r="K115" s="173"/>
      <c r="L115" s="164"/>
      <c r="M115" s="174"/>
      <c r="N115" s="272"/>
      <c r="O115" s="300">
        <v>0</v>
      </c>
      <c r="P115" s="300">
        <v>0</v>
      </c>
      <c r="Q115" s="300">
        <f aca="true" t="shared" si="21" ref="Q115:Q121">+O115+P115</f>
        <v>0</v>
      </c>
      <c r="R115" s="261">
        <f aca="true" t="shared" si="22" ref="R115:R121">+J115*P115</f>
        <v>0</v>
      </c>
      <c r="S115" s="261"/>
    </row>
    <row r="116" spans="1:19" ht="15" customHeight="1">
      <c r="A116" s="1"/>
      <c r="B116" s="122" t="s">
        <v>868</v>
      </c>
      <c r="C116" s="15"/>
      <c r="D116" s="47" t="s">
        <v>74</v>
      </c>
      <c r="E116" s="48"/>
      <c r="F116" s="84"/>
      <c r="G116" s="31" t="s">
        <v>58</v>
      </c>
      <c r="H116" s="175"/>
      <c r="I116" s="175"/>
      <c r="J116" s="175">
        <f aca="true" t="shared" si="23" ref="J116:J121">SUM(H116*I116)</f>
        <v>0</v>
      </c>
      <c r="K116" s="176"/>
      <c r="L116" s="164"/>
      <c r="M116" s="174"/>
      <c r="N116" s="272"/>
      <c r="O116" s="300">
        <v>0</v>
      </c>
      <c r="P116" s="300">
        <v>0</v>
      </c>
      <c r="Q116" s="300">
        <f t="shared" si="21"/>
        <v>0</v>
      </c>
      <c r="R116" s="261">
        <f t="shared" si="22"/>
        <v>0</v>
      </c>
      <c r="S116" s="46"/>
    </row>
    <row r="117" spans="1:19" ht="15" customHeight="1">
      <c r="A117" s="1"/>
      <c r="B117" s="122" t="s">
        <v>869</v>
      </c>
      <c r="C117" s="15"/>
      <c r="D117" s="47" t="s">
        <v>75</v>
      </c>
      <c r="E117" s="48"/>
      <c r="F117" s="84"/>
      <c r="G117" s="31" t="s">
        <v>58</v>
      </c>
      <c r="H117" s="175"/>
      <c r="I117" s="175"/>
      <c r="J117" s="175">
        <f t="shared" si="23"/>
        <v>0</v>
      </c>
      <c r="K117" s="176"/>
      <c r="L117" s="164"/>
      <c r="M117" s="174"/>
      <c r="N117" s="272"/>
      <c r="O117" s="300">
        <v>0</v>
      </c>
      <c r="P117" s="300">
        <v>0</v>
      </c>
      <c r="Q117" s="300">
        <f t="shared" si="21"/>
        <v>0</v>
      </c>
      <c r="R117" s="261">
        <f t="shared" si="22"/>
        <v>0</v>
      </c>
      <c r="S117" s="46"/>
    </row>
    <row r="118" spans="1:19" ht="15" customHeight="1">
      <c r="A118" s="1"/>
      <c r="B118" s="122" t="s">
        <v>870</v>
      </c>
      <c r="C118" s="15"/>
      <c r="D118" s="47" t="s">
        <v>76</v>
      </c>
      <c r="E118" s="48"/>
      <c r="F118" s="84"/>
      <c r="G118" s="31" t="s">
        <v>58</v>
      </c>
      <c r="H118" s="175"/>
      <c r="I118" s="175"/>
      <c r="J118" s="175">
        <f t="shared" si="23"/>
        <v>0</v>
      </c>
      <c r="K118" s="176"/>
      <c r="L118" s="164"/>
      <c r="M118" s="174"/>
      <c r="N118" s="272"/>
      <c r="O118" s="300">
        <v>0</v>
      </c>
      <c r="P118" s="300">
        <v>0</v>
      </c>
      <c r="Q118" s="300">
        <f t="shared" si="21"/>
        <v>0</v>
      </c>
      <c r="R118" s="261">
        <f t="shared" si="22"/>
        <v>0</v>
      </c>
      <c r="S118" s="46"/>
    </row>
    <row r="119" spans="1:19" ht="15" customHeight="1">
      <c r="A119" s="1"/>
      <c r="B119" s="122" t="s">
        <v>871</v>
      </c>
      <c r="C119" s="15"/>
      <c r="D119" s="47" t="s">
        <v>77</v>
      </c>
      <c r="E119" s="48"/>
      <c r="F119" s="84"/>
      <c r="G119" s="31" t="s">
        <v>58</v>
      </c>
      <c r="H119" s="175"/>
      <c r="I119" s="175"/>
      <c r="J119" s="175">
        <f t="shared" si="23"/>
        <v>0</v>
      </c>
      <c r="K119" s="176"/>
      <c r="L119" s="164"/>
      <c r="M119" s="174"/>
      <c r="N119" s="272"/>
      <c r="O119" s="300">
        <v>0</v>
      </c>
      <c r="P119" s="300">
        <v>0</v>
      </c>
      <c r="Q119" s="300">
        <f t="shared" si="21"/>
        <v>0</v>
      </c>
      <c r="R119" s="261">
        <f t="shared" si="22"/>
        <v>0</v>
      </c>
      <c r="S119" s="46"/>
    </row>
    <row r="120" spans="1:19" ht="15" customHeight="1">
      <c r="A120" s="1"/>
      <c r="B120" s="122" t="s">
        <v>872</v>
      </c>
      <c r="C120" s="15"/>
      <c r="D120" s="47" t="s">
        <v>78</v>
      </c>
      <c r="E120" s="48"/>
      <c r="F120" s="84"/>
      <c r="G120" s="31" t="s">
        <v>58</v>
      </c>
      <c r="H120" s="175"/>
      <c r="I120" s="175"/>
      <c r="J120" s="175">
        <f t="shared" si="23"/>
        <v>0</v>
      </c>
      <c r="K120" s="176"/>
      <c r="L120" s="164"/>
      <c r="M120" s="174"/>
      <c r="N120" s="272"/>
      <c r="O120" s="300">
        <v>0</v>
      </c>
      <c r="P120" s="300">
        <v>0</v>
      </c>
      <c r="Q120" s="300">
        <f t="shared" si="21"/>
        <v>0</v>
      </c>
      <c r="R120" s="261">
        <f t="shared" si="22"/>
        <v>0</v>
      </c>
      <c r="S120" s="46"/>
    </row>
    <row r="121" spans="1:19" ht="15" customHeight="1">
      <c r="A121" s="1"/>
      <c r="B121" s="122" t="s">
        <v>873</v>
      </c>
      <c r="C121" s="15"/>
      <c r="D121" s="85" t="s">
        <v>79</v>
      </c>
      <c r="E121" s="86"/>
      <c r="F121" s="89"/>
      <c r="G121" s="37" t="s">
        <v>58</v>
      </c>
      <c r="H121" s="173"/>
      <c r="I121" s="173"/>
      <c r="J121" s="173">
        <f t="shared" si="23"/>
        <v>0</v>
      </c>
      <c r="K121" s="172"/>
      <c r="L121" s="164"/>
      <c r="M121" s="174"/>
      <c r="N121" s="272"/>
      <c r="O121" s="300">
        <v>0</v>
      </c>
      <c r="P121" s="300">
        <v>0</v>
      </c>
      <c r="Q121" s="300">
        <f t="shared" si="21"/>
        <v>0</v>
      </c>
      <c r="R121" s="261">
        <f t="shared" si="22"/>
        <v>0</v>
      </c>
      <c r="S121" s="265"/>
    </row>
    <row r="122" spans="1:19" ht="15" customHeight="1">
      <c r="A122" s="1"/>
      <c r="B122" s="115" t="s">
        <v>915</v>
      </c>
      <c r="C122" s="331" t="s">
        <v>80</v>
      </c>
      <c r="D122" s="118"/>
      <c r="E122" s="118"/>
      <c r="F122" s="119"/>
      <c r="G122" s="119"/>
      <c r="H122" s="169"/>
      <c r="I122" s="169"/>
      <c r="J122" s="169"/>
      <c r="K122" s="170">
        <f>SUM(J123:J132)</f>
        <v>0</v>
      </c>
      <c r="L122" s="164"/>
      <c r="M122" s="171">
        <f>SUM(M123:M132)</f>
        <v>0</v>
      </c>
      <c r="N122" s="274"/>
      <c r="O122" s="262"/>
      <c r="P122" s="263"/>
      <c r="Q122" s="263"/>
      <c r="R122" s="263"/>
      <c r="S122" s="264">
        <f>SUM(R123:R132)</f>
        <v>0</v>
      </c>
    </row>
    <row r="123" spans="1:19" ht="15" customHeight="1">
      <c r="A123" s="1"/>
      <c r="B123" s="122" t="s">
        <v>916</v>
      </c>
      <c r="C123" s="15"/>
      <c r="D123" s="88" t="s">
        <v>81</v>
      </c>
      <c r="E123" s="71"/>
      <c r="F123" s="87"/>
      <c r="G123" s="33" t="s">
        <v>58</v>
      </c>
      <c r="H123" s="172"/>
      <c r="I123" s="172"/>
      <c r="J123" s="172">
        <f>SUM(H123*I123)</f>
        <v>0</v>
      </c>
      <c r="K123" s="173"/>
      <c r="L123" s="164"/>
      <c r="M123" s="174"/>
      <c r="N123" s="272"/>
      <c r="O123" s="300">
        <v>0</v>
      </c>
      <c r="P123" s="300">
        <v>0</v>
      </c>
      <c r="Q123" s="300">
        <f aca="true" t="shared" si="24" ref="Q123:Q132">+O123+P123</f>
        <v>0</v>
      </c>
      <c r="R123" s="261">
        <f aca="true" t="shared" si="25" ref="R123:R132">+J123*P123</f>
        <v>0</v>
      </c>
      <c r="S123" s="261"/>
    </row>
    <row r="124" spans="1:19" ht="15" customHeight="1">
      <c r="A124" s="1"/>
      <c r="B124" s="122" t="s">
        <v>917</v>
      </c>
      <c r="C124" s="15"/>
      <c r="D124" s="47" t="s">
        <v>82</v>
      </c>
      <c r="E124" s="48"/>
      <c r="F124" s="84"/>
      <c r="G124" s="31" t="s">
        <v>58</v>
      </c>
      <c r="H124" s="175"/>
      <c r="I124" s="175"/>
      <c r="J124" s="175">
        <f aca="true" t="shared" si="26" ref="J124:J132">SUM(H124*I124)</f>
        <v>0</v>
      </c>
      <c r="K124" s="176"/>
      <c r="L124" s="164"/>
      <c r="M124" s="174"/>
      <c r="N124" s="272"/>
      <c r="O124" s="300">
        <v>0</v>
      </c>
      <c r="P124" s="300">
        <v>0</v>
      </c>
      <c r="Q124" s="300">
        <f t="shared" si="24"/>
        <v>0</v>
      </c>
      <c r="R124" s="261">
        <f t="shared" si="25"/>
        <v>0</v>
      </c>
      <c r="S124" s="46"/>
    </row>
    <row r="125" spans="1:19" ht="15" customHeight="1">
      <c r="A125" s="1"/>
      <c r="B125" s="122" t="s">
        <v>918</v>
      </c>
      <c r="C125" s="15"/>
      <c r="D125" s="47" t="s">
        <v>83</v>
      </c>
      <c r="E125" s="48"/>
      <c r="F125" s="84"/>
      <c r="G125" s="31" t="s">
        <v>58</v>
      </c>
      <c r="H125" s="175"/>
      <c r="I125" s="175"/>
      <c r="J125" s="175">
        <f t="shared" si="26"/>
        <v>0</v>
      </c>
      <c r="K125" s="176"/>
      <c r="L125" s="164"/>
      <c r="M125" s="174"/>
      <c r="N125" s="272"/>
      <c r="O125" s="300">
        <v>0</v>
      </c>
      <c r="P125" s="300">
        <v>0</v>
      </c>
      <c r="Q125" s="300">
        <f t="shared" si="24"/>
        <v>0</v>
      </c>
      <c r="R125" s="261">
        <f t="shared" si="25"/>
        <v>0</v>
      </c>
      <c r="S125" s="46"/>
    </row>
    <row r="126" spans="1:19" ht="15" customHeight="1">
      <c r="A126" s="1"/>
      <c r="B126" s="122" t="s">
        <v>919</v>
      </c>
      <c r="C126" s="15"/>
      <c r="D126" s="47" t="s">
        <v>84</v>
      </c>
      <c r="E126" s="48"/>
      <c r="F126" s="84"/>
      <c r="G126" s="31" t="s">
        <v>58</v>
      </c>
      <c r="H126" s="175"/>
      <c r="I126" s="175"/>
      <c r="J126" s="175">
        <f t="shared" si="26"/>
        <v>0</v>
      </c>
      <c r="K126" s="176"/>
      <c r="L126" s="164"/>
      <c r="M126" s="174"/>
      <c r="N126" s="272"/>
      <c r="O126" s="300">
        <v>0</v>
      </c>
      <c r="P126" s="300">
        <v>0</v>
      </c>
      <c r="Q126" s="300">
        <f t="shared" si="24"/>
        <v>0</v>
      </c>
      <c r="R126" s="261">
        <f t="shared" si="25"/>
        <v>0</v>
      </c>
      <c r="S126" s="46"/>
    </row>
    <row r="127" spans="1:19" ht="15" customHeight="1">
      <c r="A127" s="1"/>
      <c r="B127" s="122" t="s">
        <v>920</v>
      </c>
      <c r="C127" s="15"/>
      <c r="D127" s="52" t="s">
        <v>85</v>
      </c>
      <c r="E127" s="72"/>
      <c r="F127" s="84"/>
      <c r="G127" s="31" t="s">
        <v>58</v>
      </c>
      <c r="H127" s="175"/>
      <c r="I127" s="175"/>
      <c r="J127" s="175">
        <f t="shared" si="26"/>
        <v>0</v>
      </c>
      <c r="K127" s="176"/>
      <c r="L127" s="164"/>
      <c r="M127" s="174"/>
      <c r="N127" s="272"/>
      <c r="O127" s="300">
        <v>0</v>
      </c>
      <c r="P127" s="300">
        <v>0</v>
      </c>
      <c r="Q127" s="300">
        <f t="shared" si="24"/>
        <v>0</v>
      </c>
      <c r="R127" s="261">
        <f t="shared" si="25"/>
        <v>0</v>
      </c>
      <c r="S127" s="46"/>
    </row>
    <row r="128" spans="1:19" ht="15" customHeight="1">
      <c r="A128" s="1"/>
      <c r="B128" s="122" t="s">
        <v>921</v>
      </c>
      <c r="C128" s="15"/>
      <c r="D128" s="47" t="s">
        <v>86</v>
      </c>
      <c r="E128" s="48"/>
      <c r="F128" s="84"/>
      <c r="G128" s="31" t="s">
        <v>58</v>
      </c>
      <c r="H128" s="175"/>
      <c r="I128" s="175"/>
      <c r="J128" s="175">
        <f t="shared" si="26"/>
        <v>0</v>
      </c>
      <c r="K128" s="176"/>
      <c r="L128" s="164"/>
      <c r="M128" s="174"/>
      <c r="N128" s="272"/>
      <c r="O128" s="300">
        <v>0</v>
      </c>
      <c r="P128" s="300">
        <v>0</v>
      </c>
      <c r="Q128" s="300">
        <f t="shared" si="24"/>
        <v>0</v>
      </c>
      <c r="R128" s="261">
        <f t="shared" si="25"/>
        <v>0</v>
      </c>
      <c r="S128" s="46"/>
    </row>
    <row r="129" spans="1:19" ht="15" customHeight="1">
      <c r="A129" s="1"/>
      <c r="B129" s="122" t="s">
        <v>922</v>
      </c>
      <c r="C129" s="15"/>
      <c r="D129" s="47" t="s">
        <v>87</v>
      </c>
      <c r="E129" s="48"/>
      <c r="F129" s="84"/>
      <c r="G129" s="31" t="s">
        <v>58</v>
      </c>
      <c r="H129" s="175"/>
      <c r="I129" s="175"/>
      <c r="J129" s="175">
        <f t="shared" si="26"/>
        <v>0</v>
      </c>
      <c r="K129" s="176"/>
      <c r="L129" s="164"/>
      <c r="M129" s="174"/>
      <c r="N129" s="272"/>
      <c r="O129" s="300">
        <v>0</v>
      </c>
      <c r="P129" s="300">
        <v>0</v>
      </c>
      <c r="Q129" s="300">
        <f t="shared" si="24"/>
        <v>0</v>
      </c>
      <c r="R129" s="261">
        <f t="shared" si="25"/>
        <v>0</v>
      </c>
      <c r="S129" s="46"/>
    </row>
    <row r="130" spans="1:19" ht="15" customHeight="1">
      <c r="A130" s="1"/>
      <c r="B130" s="122" t="s">
        <v>923</v>
      </c>
      <c r="C130" s="15"/>
      <c r="D130" s="47" t="s">
        <v>88</v>
      </c>
      <c r="E130" s="48"/>
      <c r="F130" s="84"/>
      <c r="G130" s="41" t="s">
        <v>434</v>
      </c>
      <c r="H130" s="175"/>
      <c r="I130" s="175"/>
      <c r="J130" s="175">
        <f t="shared" si="26"/>
        <v>0</v>
      </c>
      <c r="K130" s="176"/>
      <c r="L130" s="164"/>
      <c r="M130" s="174"/>
      <c r="N130" s="272"/>
      <c r="O130" s="300">
        <v>0</v>
      </c>
      <c r="P130" s="300">
        <v>0</v>
      </c>
      <c r="Q130" s="300">
        <f t="shared" si="24"/>
        <v>0</v>
      </c>
      <c r="R130" s="261">
        <f t="shared" si="25"/>
        <v>0</v>
      </c>
      <c r="S130" s="46"/>
    </row>
    <row r="131" spans="1:19" ht="15" customHeight="1">
      <c r="A131" s="1"/>
      <c r="B131" s="122" t="s">
        <v>924</v>
      </c>
      <c r="C131" s="15"/>
      <c r="D131" s="47" t="s">
        <v>89</v>
      </c>
      <c r="E131" s="48"/>
      <c r="F131" s="84"/>
      <c r="G131" s="41" t="s">
        <v>434</v>
      </c>
      <c r="H131" s="175"/>
      <c r="I131" s="175"/>
      <c r="J131" s="175">
        <f t="shared" si="26"/>
        <v>0</v>
      </c>
      <c r="K131" s="176"/>
      <c r="L131" s="164"/>
      <c r="M131" s="174"/>
      <c r="N131" s="272"/>
      <c r="O131" s="300">
        <v>0</v>
      </c>
      <c r="P131" s="300">
        <v>0</v>
      </c>
      <c r="Q131" s="300">
        <f t="shared" si="24"/>
        <v>0</v>
      </c>
      <c r="R131" s="261">
        <f t="shared" si="25"/>
        <v>0</v>
      </c>
      <c r="S131" s="46"/>
    </row>
    <row r="132" spans="1:19" ht="15" customHeight="1">
      <c r="A132" s="1"/>
      <c r="B132" s="122" t="s">
        <v>925</v>
      </c>
      <c r="C132" s="15"/>
      <c r="D132" s="52" t="s">
        <v>433</v>
      </c>
      <c r="E132" s="72"/>
      <c r="F132" s="84"/>
      <c r="G132" s="41" t="s">
        <v>434</v>
      </c>
      <c r="H132" s="175"/>
      <c r="I132" s="175"/>
      <c r="J132" s="175">
        <f t="shared" si="26"/>
        <v>0</v>
      </c>
      <c r="K132" s="176"/>
      <c r="L132" s="164"/>
      <c r="M132" s="174"/>
      <c r="N132" s="272"/>
      <c r="O132" s="300">
        <v>0</v>
      </c>
      <c r="P132" s="300">
        <v>0</v>
      </c>
      <c r="Q132" s="300">
        <f t="shared" si="24"/>
        <v>0</v>
      </c>
      <c r="R132" s="261">
        <f t="shared" si="25"/>
        <v>0</v>
      </c>
      <c r="S132" s="265"/>
    </row>
    <row r="133" spans="1:19" ht="15" customHeight="1">
      <c r="A133" s="1"/>
      <c r="B133" s="115" t="s">
        <v>914</v>
      </c>
      <c r="C133" s="331" t="s">
        <v>90</v>
      </c>
      <c r="D133" s="118"/>
      <c r="E133" s="118"/>
      <c r="F133" s="119"/>
      <c r="G133" s="119"/>
      <c r="H133" s="169"/>
      <c r="I133" s="169"/>
      <c r="J133" s="169"/>
      <c r="K133" s="170">
        <f>SUM(J134:J142)</f>
        <v>0</v>
      </c>
      <c r="L133" s="164"/>
      <c r="M133" s="171">
        <f>SUM(M134:M142)</f>
        <v>0</v>
      </c>
      <c r="N133" s="274"/>
      <c r="O133" s="262"/>
      <c r="P133" s="263"/>
      <c r="Q133" s="263"/>
      <c r="R133" s="263"/>
      <c r="S133" s="264">
        <f>SUM(R134:R142)</f>
        <v>0</v>
      </c>
    </row>
    <row r="134" spans="1:19" ht="15" customHeight="1">
      <c r="A134" s="1"/>
      <c r="B134" s="122" t="s">
        <v>926</v>
      </c>
      <c r="C134" s="15" t="s">
        <v>91</v>
      </c>
      <c r="D134" s="88" t="s">
        <v>92</v>
      </c>
      <c r="E134" s="71"/>
      <c r="F134" s="87"/>
      <c r="G134" s="33" t="s">
        <v>58</v>
      </c>
      <c r="H134" s="172"/>
      <c r="I134" s="172"/>
      <c r="J134" s="172">
        <f>SUM(H134*I134)</f>
        <v>0</v>
      </c>
      <c r="K134" s="173"/>
      <c r="L134" s="164"/>
      <c r="M134" s="174"/>
      <c r="N134" s="272"/>
      <c r="O134" s="300">
        <v>0</v>
      </c>
      <c r="P134" s="300">
        <v>0</v>
      </c>
      <c r="Q134" s="300">
        <f aca="true" t="shared" si="27" ref="Q134:Q142">+O134+P134</f>
        <v>0</v>
      </c>
      <c r="R134" s="261">
        <f aca="true" t="shared" si="28" ref="R134:R142">+J134*P134</f>
        <v>0</v>
      </c>
      <c r="S134" s="261"/>
    </row>
    <row r="135" spans="1:19" ht="15" customHeight="1">
      <c r="A135" s="1"/>
      <c r="B135" s="122" t="s">
        <v>927</v>
      </c>
      <c r="C135" s="15"/>
      <c r="D135" s="47" t="s">
        <v>93</v>
      </c>
      <c r="E135" s="48"/>
      <c r="F135" s="84"/>
      <c r="G135" s="31" t="s">
        <v>58</v>
      </c>
      <c r="H135" s="175"/>
      <c r="I135" s="175"/>
      <c r="J135" s="175">
        <f aca="true" t="shared" si="29" ref="J135:J142">SUM(H135*I135)</f>
        <v>0</v>
      </c>
      <c r="K135" s="176"/>
      <c r="L135" s="164"/>
      <c r="M135" s="174"/>
      <c r="N135" s="272"/>
      <c r="O135" s="300">
        <v>0</v>
      </c>
      <c r="P135" s="300">
        <v>0</v>
      </c>
      <c r="Q135" s="300">
        <f t="shared" si="27"/>
        <v>0</v>
      </c>
      <c r="R135" s="261">
        <f t="shared" si="28"/>
        <v>0</v>
      </c>
      <c r="S135" s="46"/>
    </row>
    <row r="136" spans="1:19" ht="15" customHeight="1">
      <c r="A136" s="1"/>
      <c r="B136" s="122" t="s">
        <v>928</v>
      </c>
      <c r="C136" s="15"/>
      <c r="D136" s="47" t="s">
        <v>94</v>
      </c>
      <c r="E136" s="48"/>
      <c r="F136" s="84"/>
      <c r="G136" s="31" t="s">
        <v>58</v>
      </c>
      <c r="H136" s="175"/>
      <c r="I136" s="175"/>
      <c r="J136" s="175">
        <f t="shared" si="29"/>
        <v>0</v>
      </c>
      <c r="K136" s="176"/>
      <c r="L136" s="164"/>
      <c r="M136" s="174"/>
      <c r="N136" s="272"/>
      <c r="O136" s="300">
        <v>0</v>
      </c>
      <c r="P136" s="300">
        <v>0</v>
      </c>
      <c r="Q136" s="300">
        <f t="shared" si="27"/>
        <v>0</v>
      </c>
      <c r="R136" s="261">
        <f t="shared" si="28"/>
        <v>0</v>
      </c>
      <c r="S136" s="46"/>
    </row>
    <row r="137" spans="1:19" ht="15" customHeight="1">
      <c r="A137" s="1"/>
      <c r="B137" s="122" t="s">
        <v>929</v>
      </c>
      <c r="C137" s="92"/>
      <c r="D137" s="47" t="s">
        <v>95</v>
      </c>
      <c r="E137" s="48"/>
      <c r="F137" s="84"/>
      <c r="G137" s="31" t="s">
        <v>58</v>
      </c>
      <c r="H137" s="175"/>
      <c r="I137" s="175"/>
      <c r="J137" s="175">
        <f t="shared" si="29"/>
        <v>0</v>
      </c>
      <c r="K137" s="176"/>
      <c r="L137" s="164"/>
      <c r="M137" s="174"/>
      <c r="N137" s="272"/>
      <c r="O137" s="300">
        <v>0</v>
      </c>
      <c r="P137" s="300">
        <v>0</v>
      </c>
      <c r="Q137" s="300">
        <f t="shared" si="27"/>
        <v>0</v>
      </c>
      <c r="R137" s="261">
        <f t="shared" si="28"/>
        <v>0</v>
      </c>
      <c r="S137" s="46"/>
    </row>
    <row r="138" spans="1:19" ht="15" customHeight="1">
      <c r="A138" s="1"/>
      <c r="B138" s="122" t="s">
        <v>930</v>
      </c>
      <c r="C138" s="15" t="s">
        <v>96</v>
      </c>
      <c r="D138" s="47" t="s">
        <v>97</v>
      </c>
      <c r="E138" s="48"/>
      <c r="F138" s="84"/>
      <c r="G138" s="31" t="s">
        <v>58</v>
      </c>
      <c r="H138" s="175"/>
      <c r="I138" s="175"/>
      <c r="J138" s="175">
        <f t="shared" si="29"/>
        <v>0</v>
      </c>
      <c r="K138" s="176"/>
      <c r="L138" s="164"/>
      <c r="M138" s="174"/>
      <c r="N138" s="272"/>
      <c r="O138" s="300">
        <v>0</v>
      </c>
      <c r="P138" s="300">
        <v>0</v>
      </c>
      <c r="Q138" s="300">
        <f t="shared" si="27"/>
        <v>0</v>
      </c>
      <c r="R138" s="261">
        <f t="shared" si="28"/>
        <v>0</v>
      </c>
      <c r="S138" s="46"/>
    </row>
    <row r="139" spans="1:19" ht="15" customHeight="1">
      <c r="A139" s="1"/>
      <c r="B139" s="122" t="s">
        <v>931</v>
      </c>
      <c r="C139" s="15"/>
      <c r="D139" s="47" t="s">
        <v>98</v>
      </c>
      <c r="E139" s="48"/>
      <c r="F139" s="84"/>
      <c r="G139" s="31" t="s">
        <v>58</v>
      </c>
      <c r="H139" s="175"/>
      <c r="I139" s="175"/>
      <c r="J139" s="175">
        <f t="shared" si="29"/>
        <v>0</v>
      </c>
      <c r="K139" s="176"/>
      <c r="L139" s="164"/>
      <c r="M139" s="174"/>
      <c r="N139" s="272"/>
      <c r="O139" s="300">
        <v>0</v>
      </c>
      <c r="P139" s="300">
        <v>0</v>
      </c>
      <c r="Q139" s="300">
        <f t="shared" si="27"/>
        <v>0</v>
      </c>
      <c r="R139" s="261">
        <f t="shared" si="28"/>
        <v>0</v>
      </c>
      <c r="S139" s="46"/>
    </row>
    <row r="140" spans="1:19" ht="15" customHeight="1">
      <c r="A140" s="1"/>
      <c r="B140" s="122" t="s">
        <v>932</v>
      </c>
      <c r="C140" s="15"/>
      <c r="D140" s="47" t="s">
        <v>99</v>
      </c>
      <c r="E140" s="48"/>
      <c r="F140" s="84"/>
      <c r="G140" s="31" t="s">
        <v>58</v>
      </c>
      <c r="H140" s="175"/>
      <c r="I140" s="175"/>
      <c r="J140" s="175">
        <f t="shared" si="29"/>
        <v>0</v>
      </c>
      <c r="K140" s="176"/>
      <c r="L140" s="164"/>
      <c r="M140" s="174"/>
      <c r="N140" s="272"/>
      <c r="O140" s="300">
        <v>0</v>
      </c>
      <c r="P140" s="300">
        <v>0</v>
      </c>
      <c r="Q140" s="300">
        <f t="shared" si="27"/>
        <v>0</v>
      </c>
      <c r="R140" s="261">
        <f t="shared" si="28"/>
        <v>0</v>
      </c>
      <c r="S140" s="46"/>
    </row>
    <row r="141" spans="1:19" ht="15" customHeight="1">
      <c r="A141" s="1"/>
      <c r="B141" s="122" t="s">
        <v>933</v>
      </c>
      <c r="C141" s="15"/>
      <c r="D141" s="47" t="s">
        <v>100</v>
      </c>
      <c r="E141" s="48"/>
      <c r="F141" s="84"/>
      <c r="G141" s="31" t="s">
        <v>58</v>
      </c>
      <c r="H141" s="175"/>
      <c r="I141" s="175"/>
      <c r="J141" s="175">
        <f t="shared" si="29"/>
        <v>0</v>
      </c>
      <c r="K141" s="176"/>
      <c r="L141" s="164"/>
      <c r="M141" s="174"/>
      <c r="N141" s="272"/>
      <c r="O141" s="300">
        <v>0</v>
      </c>
      <c r="P141" s="300">
        <v>0</v>
      </c>
      <c r="Q141" s="300">
        <f t="shared" si="27"/>
        <v>0</v>
      </c>
      <c r="R141" s="261">
        <f t="shared" si="28"/>
        <v>0</v>
      </c>
      <c r="S141" s="46"/>
    </row>
    <row r="142" spans="1:19" ht="15" customHeight="1">
      <c r="A142" s="1"/>
      <c r="B142" s="122" t="s">
        <v>934</v>
      </c>
      <c r="C142" s="15"/>
      <c r="D142" s="85" t="s">
        <v>101</v>
      </c>
      <c r="E142" s="86"/>
      <c r="F142" s="89"/>
      <c r="G142" s="73" t="s">
        <v>58</v>
      </c>
      <c r="H142" s="173"/>
      <c r="I142" s="173"/>
      <c r="J142" s="173">
        <f t="shared" si="29"/>
        <v>0</v>
      </c>
      <c r="K142" s="172"/>
      <c r="L142" s="164"/>
      <c r="M142" s="174"/>
      <c r="N142" s="272"/>
      <c r="O142" s="300">
        <v>0</v>
      </c>
      <c r="P142" s="300">
        <v>0</v>
      </c>
      <c r="Q142" s="300">
        <f t="shared" si="27"/>
        <v>0</v>
      </c>
      <c r="R142" s="261">
        <f t="shared" si="28"/>
        <v>0</v>
      </c>
      <c r="S142" s="265"/>
    </row>
    <row r="143" spans="1:19" ht="15" customHeight="1">
      <c r="A143" s="1"/>
      <c r="B143" s="115" t="s">
        <v>892</v>
      </c>
      <c r="C143" s="240" t="s">
        <v>102</v>
      </c>
      <c r="D143" s="118"/>
      <c r="E143" s="123" t="str">
        <f>+$E$6</f>
        <v>DIMENSIÓN</v>
      </c>
      <c r="F143" s="119"/>
      <c r="G143" s="119"/>
      <c r="H143" s="169"/>
      <c r="I143" s="169"/>
      <c r="J143" s="169"/>
      <c r="K143" s="170">
        <f>SUM(J144:J202)</f>
        <v>0</v>
      </c>
      <c r="L143" s="164"/>
      <c r="M143" s="171">
        <f>SUM(M144:M202)</f>
        <v>0</v>
      </c>
      <c r="N143" s="274"/>
      <c r="O143" s="262"/>
      <c r="P143" s="263"/>
      <c r="Q143" s="263"/>
      <c r="R143" s="263"/>
      <c r="S143" s="264">
        <f>SUM(R144:R202)</f>
        <v>0</v>
      </c>
    </row>
    <row r="144" spans="1:19" ht="15" customHeight="1">
      <c r="A144" s="1"/>
      <c r="B144" s="129" t="s">
        <v>363</v>
      </c>
      <c r="C144" s="241" t="s">
        <v>103</v>
      </c>
      <c r="D144" s="13" t="s">
        <v>104</v>
      </c>
      <c r="E144" s="11"/>
      <c r="F144" s="33"/>
      <c r="G144" s="33" t="s">
        <v>58</v>
      </c>
      <c r="H144" s="172"/>
      <c r="I144" s="172"/>
      <c r="J144" s="172">
        <f>SUM(H144*I144)</f>
        <v>0</v>
      </c>
      <c r="K144" s="173"/>
      <c r="L144" s="164"/>
      <c r="M144" s="174"/>
      <c r="N144" s="272"/>
      <c r="O144" s="300">
        <v>0</v>
      </c>
      <c r="P144" s="300">
        <v>0</v>
      </c>
      <c r="Q144" s="300">
        <f aca="true" t="shared" si="30" ref="Q144:Q202">+O144+P144</f>
        <v>0</v>
      </c>
      <c r="R144" s="261">
        <f aca="true" t="shared" si="31" ref="R144:R175">+J144*P144</f>
        <v>0</v>
      </c>
      <c r="S144" s="261"/>
    </row>
    <row r="145" spans="1:19" ht="15" customHeight="1">
      <c r="A145" s="1"/>
      <c r="B145" s="129" t="s">
        <v>364</v>
      </c>
      <c r="C145" s="126"/>
      <c r="D145" s="83" t="s">
        <v>362</v>
      </c>
      <c r="E145" s="72"/>
      <c r="F145" s="84"/>
      <c r="G145" s="31" t="s">
        <v>58</v>
      </c>
      <c r="H145" s="175"/>
      <c r="I145" s="175"/>
      <c r="J145" s="175">
        <f aca="true" t="shared" si="32" ref="J145:J202">SUM(H145*I145)</f>
        <v>0</v>
      </c>
      <c r="K145" s="176"/>
      <c r="L145" s="164"/>
      <c r="M145" s="174"/>
      <c r="N145" s="272"/>
      <c r="O145" s="300">
        <v>0</v>
      </c>
      <c r="P145" s="300">
        <v>0</v>
      </c>
      <c r="Q145" s="300">
        <f t="shared" si="30"/>
        <v>0</v>
      </c>
      <c r="R145" s="261">
        <f t="shared" si="31"/>
        <v>0</v>
      </c>
      <c r="S145" s="46"/>
    </row>
    <row r="146" spans="1:19" ht="15" customHeight="1">
      <c r="A146" s="1"/>
      <c r="B146" s="129" t="s">
        <v>935</v>
      </c>
      <c r="C146" s="126"/>
      <c r="D146" s="13" t="s">
        <v>557</v>
      </c>
      <c r="E146" s="28"/>
      <c r="F146" s="31"/>
      <c r="G146" s="31" t="s">
        <v>58</v>
      </c>
      <c r="H146" s="175"/>
      <c r="I146" s="175"/>
      <c r="J146" s="175">
        <f t="shared" si="32"/>
        <v>0</v>
      </c>
      <c r="K146" s="176"/>
      <c r="L146" s="164"/>
      <c r="M146" s="174"/>
      <c r="N146" s="272"/>
      <c r="O146" s="300">
        <v>0</v>
      </c>
      <c r="P146" s="300">
        <v>0</v>
      </c>
      <c r="Q146" s="300">
        <f t="shared" si="30"/>
        <v>0</v>
      </c>
      <c r="R146" s="261">
        <f t="shared" si="31"/>
        <v>0</v>
      </c>
      <c r="S146" s="46"/>
    </row>
    <row r="147" spans="1:19" ht="15" customHeight="1">
      <c r="A147" s="1"/>
      <c r="B147" s="129" t="s">
        <v>936</v>
      </c>
      <c r="C147" s="126"/>
      <c r="D147" s="83" t="s">
        <v>558</v>
      </c>
      <c r="E147" s="72"/>
      <c r="F147" s="84"/>
      <c r="G147" s="31" t="s">
        <v>58</v>
      </c>
      <c r="H147" s="175"/>
      <c r="I147" s="175"/>
      <c r="J147" s="175">
        <f t="shared" si="32"/>
        <v>0</v>
      </c>
      <c r="K147" s="176"/>
      <c r="L147" s="164"/>
      <c r="M147" s="174"/>
      <c r="N147" s="272"/>
      <c r="O147" s="300">
        <v>0</v>
      </c>
      <c r="P147" s="300">
        <v>0</v>
      </c>
      <c r="Q147" s="300">
        <f t="shared" si="30"/>
        <v>0</v>
      </c>
      <c r="R147" s="261">
        <f t="shared" si="31"/>
        <v>0</v>
      </c>
      <c r="S147" s="46"/>
    </row>
    <row r="148" spans="1:19" ht="15" customHeight="1">
      <c r="A148" s="1"/>
      <c r="B148" s="129" t="s">
        <v>937</v>
      </c>
      <c r="C148" s="126"/>
      <c r="D148" s="13" t="s">
        <v>105</v>
      </c>
      <c r="E148" s="28"/>
      <c r="F148" s="31"/>
      <c r="G148" s="31" t="s">
        <v>285</v>
      </c>
      <c r="H148" s="175"/>
      <c r="I148" s="175"/>
      <c r="J148" s="175">
        <f t="shared" si="32"/>
        <v>0</v>
      </c>
      <c r="K148" s="176"/>
      <c r="L148" s="164"/>
      <c r="M148" s="174"/>
      <c r="N148" s="272"/>
      <c r="O148" s="300">
        <v>0</v>
      </c>
      <c r="P148" s="300">
        <v>0</v>
      </c>
      <c r="Q148" s="300">
        <f t="shared" si="30"/>
        <v>0</v>
      </c>
      <c r="R148" s="261">
        <f t="shared" si="31"/>
        <v>0</v>
      </c>
      <c r="S148" s="46"/>
    </row>
    <row r="149" spans="1:19" ht="15" customHeight="1">
      <c r="A149" s="1"/>
      <c r="B149" s="129" t="s">
        <v>938</v>
      </c>
      <c r="C149" s="126"/>
      <c r="D149" s="83" t="s">
        <v>369</v>
      </c>
      <c r="E149" s="72"/>
      <c r="F149" s="84"/>
      <c r="G149" s="41" t="s">
        <v>285</v>
      </c>
      <c r="H149" s="175"/>
      <c r="I149" s="175"/>
      <c r="J149" s="175">
        <f t="shared" si="32"/>
        <v>0</v>
      </c>
      <c r="K149" s="176"/>
      <c r="L149" s="164"/>
      <c r="M149" s="174"/>
      <c r="N149" s="272"/>
      <c r="O149" s="300">
        <v>0</v>
      </c>
      <c r="P149" s="300">
        <v>0</v>
      </c>
      <c r="Q149" s="300">
        <f t="shared" si="30"/>
        <v>0</v>
      </c>
      <c r="R149" s="261">
        <f t="shared" si="31"/>
        <v>0</v>
      </c>
      <c r="S149" s="46"/>
    </row>
    <row r="150" spans="1:19" ht="15" customHeight="1">
      <c r="A150" s="1"/>
      <c r="B150" s="129" t="s">
        <v>939</v>
      </c>
      <c r="C150" s="126"/>
      <c r="D150" s="96" t="s">
        <v>610</v>
      </c>
      <c r="E150" s="96"/>
      <c r="F150" s="84"/>
      <c r="G150" s="31" t="s">
        <v>58</v>
      </c>
      <c r="H150" s="175"/>
      <c r="I150" s="175"/>
      <c r="J150" s="175">
        <f t="shared" si="32"/>
        <v>0</v>
      </c>
      <c r="K150" s="176"/>
      <c r="L150" s="164"/>
      <c r="M150" s="174"/>
      <c r="N150" s="272"/>
      <c r="O150" s="300">
        <v>0</v>
      </c>
      <c r="P150" s="300">
        <v>0</v>
      </c>
      <c r="Q150" s="300">
        <f t="shared" si="30"/>
        <v>0</v>
      </c>
      <c r="R150" s="261">
        <f t="shared" si="31"/>
        <v>0</v>
      </c>
      <c r="S150" s="46"/>
    </row>
    <row r="151" spans="1:19" ht="15" customHeight="1">
      <c r="A151" s="1"/>
      <c r="B151" s="129" t="s">
        <v>940</v>
      </c>
      <c r="C151" s="126"/>
      <c r="D151" s="83" t="s">
        <v>611</v>
      </c>
      <c r="E151" s="72"/>
      <c r="F151" s="84"/>
      <c r="G151" s="31" t="s">
        <v>58</v>
      </c>
      <c r="H151" s="175"/>
      <c r="I151" s="175"/>
      <c r="J151" s="175">
        <f t="shared" si="32"/>
        <v>0</v>
      </c>
      <c r="K151" s="176"/>
      <c r="L151" s="164"/>
      <c r="M151" s="174"/>
      <c r="N151" s="272"/>
      <c r="O151" s="300">
        <v>0</v>
      </c>
      <c r="P151" s="300">
        <v>0</v>
      </c>
      <c r="Q151" s="300">
        <f t="shared" si="30"/>
        <v>0</v>
      </c>
      <c r="R151" s="261">
        <f t="shared" si="31"/>
        <v>0</v>
      </c>
      <c r="S151" s="46"/>
    </row>
    <row r="152" spans="1:19" ht="15" customHeight="1">
      <c r="A152" s="1"/>
      <c r="B152" s="129" t="s">
        <v>365</v>
      </c>
      <c r="C152" s="241" t="s">
        <v>106</v>
      </c>
      <c r="D152" s="11" t="s">
        <v>107</v>
      </c>
      <c r="E152" s="11"/>
      <c r="F152" s="31"/>
      <c r="G152" s="31" t="s">
        <v>58</v>
      </c>
      <c r="H152" s="175"/>
      <c r="I152" s="175"/>
      <c r="J152" s="175">
        <f t="shared" si="32"/>
        <v>0</v>
      </c>
      <c r="K152" s="176"/>
      <c r="L152" s="164"/>
      <c r="M152" s="174"/>
      <c r="N152" s="272"/>
      <c r="O152" s="300">
        <v>0</v>
      </c>
      <c r="P152" s="300">
        <v>0</v>
      </c>
      <c r="Q152" s="300">
        <f t="shared" si="30"/>
        <v>0</v>
      </c>
      <c r="R152" s="261">
        <f t="shared" si="31"/>
        <v>0</v>
      </c>
      <c r="S152" s="46"/>
    </row>
    <row r="153" spans="1:19" ht="15" customHeight="1">
      <c r="A153" s="1"/>
      <c r="B153" s="129" t="s">
        <v>366</v>
      </c>
      <c r="C153" s="126"/>
      <c r="D153" s="52" t="s">
        <v>372</v>
      </c>
      <c r="E153" s="72"/>
      <c r="F153" s="84"/>
      <c r="G153" s="31" t="s">
        <v>58</v>
      </c>
      <c r="H153" s="175"/>
      <c r="I153" s="175"/>
      <c r="J153" s="175">
        <f t="shared" si="32"/>
        <v>0</v>
      </c>
      <c r="K153" s="176"/>
      <c r="L153" s="164"/>
      <c r="M153" s="174"/>
      <c r="N153" s="272"/>
      <c r="O153" s="300">
        <v>0</v>
      </c>
      <c r="P153" s="300">
        <v>0</v>
      </c>
      <c r="Q153" s="300">
        <f t="shared" si="30"/>
        <v>0</v>
      </c>
      <c r="R153" s="261">
        <f t="shared" si="31"/>
        <v>0</v>
      </c>
      <c r="S153" s="46"/>
    </row>
    <row r="154" spans="1:19" ht="15" customHeight="1">
      <c r="A154" s="1"/>
      <c r="B154" s="129" t="s">
        <v>941</v>
      </c>
      <c r="C154" s="126"/>
      <c r="D154" s="11" t="s">
        <v>108</v>
      </c>
      <c r="E154" s="11"/>
      <c r="F154" s="31"/>
      <c r="G154" s="31" t="s">
        <v>285</v>
      </c>
      <c r="H154" s="175"/>
      <c r="I154" s="175"/>
      <c r="J154" s="175">
        <f t="shared" si="32"/>
        <v>0</v>
      </c>
      <c r="K154" s="176"/>
      <c r="L154" s="164"/>
      <c r="M154" s="174"/>
      <c r="N154" s="272"/>
      <c r="O154" s="300">
        <v>0</v>
      </c>
      <c r="P154" s="300">
        <v>0</v>
      </c>
      <c r="Q154" s="300">
        <f t="shared" si="30"/>
        <v>0</v>
      </c>
      <c r="R154" s="261">
        <f t="shared" si="31"/>
        <v>0</v>
      </c>
      <c r="S154" s="46"/>
    </row>
    <row r="155" spans="1:19" ht="15" customHeight="1">
      <c r="A155" s="1"/>
      <c r="B155" s="129" t="s">
        <v>942</v>
      </c>
      <c r="C155" s="126"/>
      <c r="D155" s="52" t="s">
        <v>373</v>
      </c>
      <c r="E155" s="72"/>
      <c r="F155" s="84"/>
      <c r="G155" s="41" t="s">
        <v>285</v>
      </c>
      <c r="H155" s="175"/>
      <c r="I155" s="175"/>
      <c r="J155" s="175">
        <f t="shared" si="32"/>
        <v>0</v>
      </c>
      <c r="K155" s="176"/>
      <c r="L155" s="164"/>
      <c r="M155" s="174"/>
      <c r="N155" s="272"/>
      <c r="O155" s="300">
        <v>0</v>
      </c>
      <c r="P155" s="300">
        <v>0</v>
      </c>
      <c r="Q155" s="300">
        <f t="shared" si="30"/>
        <v>0</v>
      </c>
      <c r="R155" s="261">
        <f t="shared" si="31"/>
        <v>0</v>
      </c>
      <c r="S155" s="46"/>
    </row>
    <row r="156" spans="1:19" ht="15" customHeight="1">
      <c r="A156" s="1"/>
      <c r="B156" s="129" t="s">
        <v>943</v>
      </c>
      <c r="C156" s="126"/>
      <c r="D156" s="34" t="s">
        <v>109</v>
      </c>
      <c r="E156" s="34"/>
      <c r="F156" s="31"/>
      <c r="G156" s="31" t="s">
        <v>58</v>
      </c>
      <c r="H156" s="175"/>
      <c r="I156" s="175"/>
      <c r="J156" s="175">
        <f t="shared" si="32"/>
        <v>0</v>
      </c>
      <c r="K156" s="176"/>
      <c r="L156" s="164"/>
      <c r="M156" s="174"/>
      <c r="N156" s="272"/>
      <c r="O156" s="300">
        <v>0</v>
      </c>
      <c r="P156" s="300">
        <v>0</v>
      </c>
      <c r="Q156" s="300">
        <f t="shared" si="30"/>
        <v>0</v>
      </c>
      <c r="R156" s="261">
        <f t="shared" si="31"/>
        <v>0</v>
      </c>
      <c r="S156" s="46"/>
    </row>
    <row r="157" spans="1:19" ht="15" customHeight="1">
      <c r="A157" s="1"/>
      <c r="B157" s="129" t="s">
        <v>944</v>
      </c>
      <c r="C157" s="126"/>
      <c r="D157" s="32" t="s">
        <v>110</v>
      </c>
      <c r="E157" s="32"/>
      <c r="F157" s="31"/>
      <c r="G157" s="31" t="s">
        <v>58</v>
      </c>
      <c r="H157" s="175"/>
      <c r="I157" s="175"/>
      <c r="J157" s="175">
        <f t="shared" si="32"/>
        <v>0</v>
      </c>
      <c r="K157" s="176"/>
      <c r="L157" s="164"/>
      <c r="M157" s="174"/>
      <c r="N157" s="272"/>
      <c r="O157" s="300">
        <v>0</v>
      </c>
      <c r="P157" s="300">
        <v>0</v>
      </c>
      <c r="Q157" s="300">
        <f t="shared" si="30"/>
        <v>0</v>
      </c>
      <c r="R157" s="261">
        <f t="shared" si="31"/>
        <v>0</v>
      </c>
      <c r="S157" s="46"/>
    </row>
    <row r="158" spans="1:19" ht="15" customHeight="1">
      <c r="A158" s="1"/>
      <c r="B158" s="129" t="s">
        <v>945</v>
      </c>
      <c r="C158" s="127"/>
      <c r="D158" s="38" t="s">
        <v>111</v>
      </c>
      <c r="E158" s="38"/>
      <c r="F158" s="31"/>
      <c r="G158" s="31" t="s">
        <v>285</v>
      </c>
      <c r="H158" s="175"/>
      <c r="I158" s="175"/>
      <c r="J158" s="175">
        <f t="shared" si="32"/>
        <v>0</v>
      </c>
      <c r="K158" s="176"/>
      <c r="L158" s="164"/>
      <c r="M158" s="174"/>
      <c r="N158" s="272"/>
      <c r="O158" s="300">
        <v>0</v>
      </c>
      <c r="P158" s="300">
        <v>0</v>
      </c>
      <c r="Q158" s="300">
        <f t="shared" si="30"/>
        <v>0</v>
      </c>
      <c r="R158" s="261">
        <f t="shared" si="31"/>
        <v>0</v>
      </c>
      <c r="S158" s="46"/>
    </row>
    <row r="159" spans="1:19" ht="15" customHeight="1">
      <c r="A159" s="1"/>
      <c r="B159" s="129" t="s">
        <v>367</v>
      </c>
      <c r="C159" s="241" t="s">
        <v>112</v>
      </c>
      <c r="D159" s="47" t="s">
        <v>113</v>
      </c>
      <c r="E159" s="48"/>
      <c r="F159" s="84"/>
      <c r="G159" s="31" t="s">
        <v>58</v>
      </c>
      <c r="H159" s="175"/>
      <c r="I159" s="175"/>
      <c r="J159" s="175">
        <f t="shared" si="32"/>
        <v>0</v>
      </c>
      <c r="K159" s="176"/>
      <c r="L159" s="164"/>
      <c r="M159" s="174"/>
      <c r="N159" s="272"/>
      <c r="O159" s="300">
        <v>0</v>
      </c>
      <c r="P159" s="300">
        <v>0</v>
      </c>
      <c r="Q159" s="300">
        <f t="shared" si="30"/>
        <v>0</v>
      </c>
      <c r="R159" s="261">
        <f t="shared" si="31"/>
        <v>0</v>
      </c>
      <c r="S159" s="46"/>
    </row>
    <row r="160" spans="1:19" ht="15" customHeight="1">
      <c r="A160" s="1"/>
      <c r="B160" s="129" t="s">
        <v>368</v>
      </c>
      <c r="C160" s="127"/>
      <c r="D160" s="47" t="s">
        <v>114</v>
      </c>
      <c r="E160" s="48"/>
      <c r="F160" s="84"/>
      <c r="G160" s="31" t="s">
        <v>285</v>
      </c>
      <c r="H160" s="175"/>
      <c r="I160" s="175"/>
      <c r="J160" s="175">
        <f t="shared" si="32"/>
        <v>0</v>
      </c>
      <c r="K160" s="176"/>
      <c r="L160" s="164"/>
      <c r="M160" s="174"/>
      <c r="N160" s="272"/>
      <c r="O160" s="300">
        <v>0</v>
      </c>
      <c r="P160" s="300">
        <v>0</v>
      </c>
      <c r="Q160" s="300">
        <f t="shared" si="30"/>
        <v>0</v>
      </c>
      <c r="R160" s="261">
        <f t="shared" si="31"/>
        <v>0</v>
      </c>
      <c r="S160" s="46"/>
    </row>
    <row r="161" spans="1:19" ht="15" customHeight="1">
      <c r="A161" s="1"/>
      <c r="B161" s="129" t="s">
        <v>370</v>
      </c>
      <c r="C161" s="241" t="s">
        <v>286</v>
      </c>
      <c r="D161" s="28" t="s">
        <v>377</v>
      </c>
      <c r="E161" s="28"/>
      <c r="F161" s="31"/>
      <c r="G161" s="31" t="s">
        <v>58</v>
      </c>
      <c r="H161" s="175"/>
      <c r="I161" s="175"/>
      <c r="J161" s="175">
        <f t="shared" si="32"/>
        <v>0</v>
      </c>
      <c r="K161" s="176"/>
      <c r="L161" s="164"/>
      <c r="M161" s="174"/>
      <c r="N161" s="272"/>
      <c r="O161" s="300">
        <v>0</v>
      </c>
      <c r="P161" s="300">
        <v>0</v>
      </c>
      <c r="Q161" s="300">
        <f t="shared" si="30"/>
        <v>0</v>
      </c>
      <c r="R161" s="261">
        <f t="shared" si="31"/>
        <v>0</v>
      </c>
      <c r="S161" s="46"/>
    </row>
    <row r="162" spans="1:19" ht="15" customHeight="1">
      <c r="A162" s="1"/>
      <c r="B162" s="129" t="s">
        <v>371</v>
      </c>
      <c r="C162" s="126"/>
      <c r="D162" s="52" t="s">
        <v>376</v>
      </c>
      <c r="E162" s="72"/>
      <c r="F162" s="84"/>
      <c r="G162" s="31" t="s">
        <v>58</v>
      </c>
      <c r="H162" s="175"/>
      <c r="I162" s="175"/>
      <c r="J162" s="175">
        <f t="shared" si="32"/>
        <v>0</v>
      </c>
      <c r="K162" s="176"/>
      <c r="L162" s="164"/>
      <c r="M162" s="174"/>
      <c r="N162" s="272"/>
      <c r="O162" s="300">
        <v>0</v>
      </c>
      <c r="P162" s="300">
        <v>0</v>
      </c>
      <c r="Q162" s="300">
        <f t="shared" si="30"/>
        <v>0</v>
      </c>
      <c r="R162" s="261">
        <f t="shared" si="31"/>
        <v>0</v>
      </c>
      <c r="S162" s="46"/>
    </row>
    <row r="163" spans="1:19" ht="15" customHeight="1">
      <c r="A163" s="1"/>
      <c r="B163" s="129" t="s">
        <v>946</v>
      </c>
      <c r="C163" s="127"/>
      <c r="D163" s="34" t="s">
        <v>287</v>
      </c>
      <c r="E163" s="34"/>
      <c r="F163" s="31"/>
      <c r="G163" s="31" t="s">
        <v>285</v>
      </c>
      <c r="H163" s="175"/>
      <c r="I163" s="175"/>
      <c r="J163" s="175">
        <f t="shared" si="32"/>
        <v>0</v>
      </c>
      <c r="K163" s="176"/>
      <c r="L163" s="164"/>
      <c r="M163" s="174"/>
      <c r="N163" s="272"/>
      <c r="O163" s="300">
        <v>0</v>
      </c>
      <c r="P163" s="300">
        <v>0</v>
      </c>
      <c r="Q163" s="300">
        <f t="shared" si="30"/>
        <v>0</v>
      </c>
      <c r="R163" s="261">
        <f t="shared" si="31"/>
        <v>0</v>
      </c>
      <c r="S163" s="46"/>
    </row>
    <row r="164" spans="1:19" ht="15" customHeight="1">
      <c r="A164" s="1"/>
      <c r="B164" s="129" t="s">
        <v>374</v>
      </c>
      <c r="C164" s="241" t="s">
        <v>130</v>
      </c>
      <c r="D164" s="65" t="s">
        <v>381</v>
      </c>
      <c r="E164" s="65"/>
      <c r="F164" s="31"/>
      <c r="G164" s="31" t="s">
        <v>58</v>
      </c>
      <c r="H164" s="175"/>
      <c r="I164" s="175"/>
      <c r="J164" s="175">
        <f t="shared" si="32"/>
        <v>0</v>
      </c>
      <c r="K164" s="176"/>
      <c r="L164" s="164"/>
      <c r="M164" s="174"/>
      <c r="N164" s="272"/>
      <c r="O164" s="300">
        <v>0</v>
      </c>
      <c r="P164" s="300">
        <v>0</v>
      </c>
      <c r="Q164" s="300">
        <f t="shared" si="30"/>
        <v>0</v>
      </c>
      <c r="R164" s="261">
        <f t="shared" si="31"/>
        <v>0</v>
      </c>
      <c r="S164" s="46"/>
    </row>
    <row r="165" spans="1:19" ht="15" customHeight="1">
      <c r="A165" s="1"/>
      <c r="B165" s="129" t="s">
        <v>375</v>
      </c>
      <c r="C165" s="126"/>
      <c r="D165" s="52" t="s">
        <v>380</v>
      </c>
      <c r="E165" s="72"/>
      <c r="F165" s="84"/>
      <c r="G165" s="31" t="s">
        <v>58</v>
      </c>
      <c r="H165" s="175"/>
      <c r="I165" s="175"/>
      <c r="J165" s="175">
        <f t="shared" si="32"/>
        <v>0</v>
      </c>
      <c r="K165" s="176"/>
      <c r="L165" s="164"/>
      <c r="M165" s="174"/>
      <c r="N165" s="272"/>
      <c r="O165" s="300">
        <v>0</v>
      </c>
      <c r="P165" s="300">
        <v>0</v>
      </c>
      <c r="Q165" s="300">
        <f t="shared" si="30"/>
        <v>0</v>
      </c>
      <c r="R165" s="261">
        <f t="shared" si="31"/>
        <v>0</v>
      </c>
      <c r="S165" s="46"/>
    </row>
    <row r="166" spans="1:19" ht="15" customHeight="1">
      <c r="A166" s="1"/>
      <c r="B166" s="129" t="s">
        <v>947</v>
      </c>
      <c r="C166" s="127"/>
      <c r="D166" s="34" t="s">
        <v>556</v>
      </c>
      <c r="E166" s="34"/>
      <c r="F166" s="31"/>
      <c r="G166" s="31" t="s">
        <v>285</v>
      </c>
      <c r="H166" s="175"/>
      <c r="I166" s="175"/>
      <c r="J166" s="175">
        <f t="shared" si="32"/>
        <v>0</v>
      </c>
      <c r="K166" s="176"/>
      <c r="L166" s="164"/>
      <c r="M166" s="174"/>
      <c r="N166" s="272"/>
      <c r="O166" s="300">
        <v>0</v>
      </c>
      <c r="P166" s="300">
        <v>0</v>
      </c>
      <c r="Q166" s="300">
        <f t="shared" si="30"/>
        <v>0</v>
      </c>
      <c r="R166" s="261">
        <f t="shared" si="31"/>
        <v>0</v>
      </c>
      <c r="S166" s="46"/>
    </row>
    <row r="167" spans="1:19" ht="15" customHeight="1">
      <c r="A167" s="1"/>
      <c r="B167" s="129" t="s">
        <v>948</v>
      </c>
      <c r="C167" s="241" t="s">
        <v>115</v>
      </c>
      <c r="D167" s="65" t="s">
        <v>562</v>
      </c>
      <c r="E167" s="65"/>
      <c r="F167" s="31"/>
      <c r="G167" s="31" t="s">
        <v>58</v>
      </c>
      <c r="H167" s="175"/>
      <c r="I167" s="175"/>
      <c r="J167" s="175">
        <f t="shared" si="32"/>
        <v>0</v>
      </c>
      <c r="K167" s="176"/>
      <c r="L167" s="164"/>
      <c r="M167" s="174"/>
      <c r="N167" s="272"/>
      <c r="O167" s="300">
        <v>0</v>
      </c>
      <c r="P167" s="300">
        <v>0</v>
      </c>
      <c r="Q167" s="300">
        <f t="shared" si="30"/>
        <v>0</v>
      </c>
      <c r="R167" s="261">
        <f t="shared" si="31"/>
        <v>0</v>
      </c>
      <c r="S167" s="46"/>
    </row>
    <row r="168" spans="1:19" ht="15" customHeight="1">
      <c r="A168" s="1"/>
      <c r="B168" s="129" t="s">
        <v>949</v>
      </c>
      <c r="C168" s="126"/>
      <c r="D168" s="52" t="s">
        <v>563</v>
      </c>
      <c r="E168" s="72"/>
      <c r="F168" s="84"/>
      <c r="G168" s="31" t="s">
        <v>58</v>
      </c>
      <c r="H168" s="175"/>
      <c r="I168" s="175"/>
      <c r="J168" s="175">
        <f t="shared" si="32"/>
        <v>0</v>
      </c>
      <c r="K168" s="176"/>
      <c r="L168" s="164"/>
      <c r="M168" s="174"/>
      <c r="N168" s="272"/>
      <c r="O168" s="300">
        <v>0</v>
      </c>
      <c r="P168" s="300">
        <v>0</v>
      </c>
      <c r="Q168" s="300">
        <f t="shared" si="30"/>
        <v>0</v>
      </c>
      <c r="R168" s="261">
        <f t="shared" si="31"/>
        <v>0</v>
      </c>
      <c r="S168" s="46"/>
    </row>
    <row r="169" spans="1:19" ht="15" customHeight="1">
      <c r="A169" s="1"/>
      <c r="B169" s="129" t="s">
        <v>950</v>
      </c>
      <c r="C169" s="126"/>
      <c r="D169" s="28" t="s">
        <v>559</v>
      </c>
      <c r="E169" s="28"/>
      <c r="F169" s="31"/>
      <c r="G169" s="31" t="s">
        <v>58</v>
      </c>
      <c r="H169" s="175"/>
      <c r="I169" s="175"/>
      <c r="J169" s="175">
        <f t="shared" si="32"/>
        <v>0</v>
      </c>
      <c r="K169" s="176"/>
      <c r="L169" s="164"/>
      <c r="M169" s="174"/>
      <c r="N169" s="272"/>
      <c r="O169" s="300">
        <v>0</v>
      </c>
      <c r="P169" s="300">
        <v>0</v>
      </c>
      <c r="Q169" s="300">
        <f t="shared" si="30"/>
        <v>0</v>
      </c>
      <c r="R169" s="261">
        <f t="shared" si="31"/>
        <v>0</v>
      </c>
      <c r="S169" s="46"/>
    </row>
    <row r="170" spans="1:19" ht="15" customHeight="1">
      <c r="A170" s="1"/>
      <c r="B170" s="129" t="s">
        <v>951</v>
      </c>
      <c r="C170" s="126"/>
      <c r="D170" s="52" t="s">
        <v>558</v>
      </c>
      <c r="E170" s="72"/>
      <c r="F170" s="84"/>
      <c r="G170" s="31" t="s">
        <v>58</v>
      </c>
      <c r="H170" s="175"/>
      <c r="I170" s="175"/>
      <c r="J170" s="175">
        <f t="shared" si="32"/>
        <v>0</v>
      </c>
      <c r="K170" s="176"/>
      <c r="L170" s="164"/>
      <c r="M170" s="174"/>
      <c r="N170" s="272"/>
      <c r="O170" s="300">
        <v>0</v>
      </c>
      <c r="P170" s="300">
        <v>0</v>
      </c>
      <c r="Q170" s="300">
        <f t="shared" si="30"/>
        <v>0</v>
      </c>
      <c r="R170" s="261">
        <f t="shared" si="31"/>
        <v>0</v>
      </c>
      <c r="S170" s="46"/>
    </row>
    <row r="171" spans="1:19" ht="15" customHeight="1">
      <c r="A171" s="1"/>
      <c r="B171" s="129" t="s">
        <v>952</v>
      </c>
      <c r="C171" s="126"/>
      <c r="D171" s="28" t="s">
        <v>384</v>
      </c>
      <c r="E171" s="28"/>
      <c r="F171" s="31"/>
      <c r="G171" s="31" t="s">
        <v>285</v>
      </c>
      <c r="H171" s="175"/>
      <c r="I171" s="175"/>
      <c r="J171" s="175">
        <f t="shared" si="32"/>
        <v>0</v>
      </c>
      <c r="K171" s="176"/>
      <c r="L171" s="164"/>
      <c r="M171" s="174"/>
      <c r="N171" s="272"/>
      <c r="O171" s="300">
        <v>0</v>
      </c>
      <c r="P171" s="300">
        <v>0</v>
      </c>
      <c r="Q171" s="300">
        <f t="shared" si="30"/>
        <v>0</v>
      </c>
      <c r="R171" s="261">
        <f t="shared" si="31"/>
        <v>0</v>
      </c>
      <c r="S171" s="46"/>
    </row>
    <row r="172" spans="1:19" ht="15" customHeight="1">
      <c r="A172" s="1"/>
      <c r="B172" s="129" t="s">
        <v>953</v>
      </c>
      <c r="C172" s="127"/>
      <c r="D172" s="52" t="s">
        <v>385</v>
      </c>
      <c r="E172" s="72"/>
      <c r="F172" s="84"/>
      <c r="G172" s="31" t="s">
        <v>285</v>
      </c>
      <c r="H172" s="175"/>
      <c r="I172" s="175"/>
      <c r="J172" s="175">
        <f t="shared" si="32"/>
        <v>0</v>
      </c>
      <c r="K172" s="176"/>
      <c r="L172" s="164"/>
      <c r="M172" s="174"/>
      <c r="N172" s="272"/>
      <c r="O172" s="300">
        <v>0</v>
      </c>
      <c r="P172" s="300">
        <v>0</v>
      </c>
      <c r="Q172" s="300">
        <f t="shared" si="30"/>
        <v>0</v>
      </c>
      <c r="R172" s="261">
        <f t="shared" si="31"/>
        <v>0</v>
      </c>
      <c r="S172" s="46"/>
    </row>
    <row r="173" spans="1:19" ht="15" customHeight="1">
      <c r="A173" s="1"/>
      <c r="B173" s="129" t="s">
        <v>954</v>
      </c>
      <c r="C173" s="241" t="s">
        <v>283</v>
      </c>
      <c r="D173" s="28" t="s">
        <v>560</v>
      </c>
      <c r="E173" s="28"/>
      <c r="F173" s="31"/>
      <c r="G173" s="31" t="s">
        <v>58</v>
      </c>
      <c r="H173" s="175"/>
      <c r="I173" s="175"/>
      <c r="J173" s="175">
        <f t="shared" si="32"/>
        <v>0</v>
      </c>
      <c r="K173" s="176"/>
      <c r="L173" s="164"/>
      <c r="M173" s="174"/>
      <c r="N173" s="272"/>
      <c r="O173" s="300">
        <v>0</v>
      </c>
      <c r="P173" s="300">
        <v>0</v>
      </c>
      <c r="Q173" s="300">
        <f t="shared" si="30"/>
        <v>0</v>
      </c>
      <c r="R173" s="261">
        <f t="shared" si="31"/>
        <v>0</v>
      </c>
      <c r="S173" s="46"/>
    </row>
    <row r="174" spans="1:19" ht="15" customHeight="1">
      <c r="A174" s="1"/>
      <c r="B174" s="129" t="s">
        <v>955</v>
      </c>
      <c r="C174" s="126"/>
      <c r="D174" s="52" t="s">
        <v>561</v>
      </c>
      <c r="E174" s="72"/>
      <c r="F174" s="84"/>
      <c r="G174" s="41" t="s">
        <v>58</v>
      </c>
      <c r="H174" s="175"/>
      <c r="I174" s="175"/>
      <c r="J174" s="175">
        <f t="shared" si="32"/>
        <v>0</v>
      </c>
      <c r="K174" s="176"/>
      <c r="L174" s="164"/>
      <c r="M174" s="174"/>
      <c r="N174" s="272"/>
      <c r="O174" s="300">
        <v>0</v>
      </c>
      <c r="P174" s="300">
        <v>0</v>
      </c>
      <c r="Q174" s="300">
        <f t="shared" si="30"/>
        <v>0</v>
      </c>
      <c r="R174" s="261">
        <f t="shared" si="31"/>
        <v>0</v>
      </c>
      <c r="S174" s="46"/>
    </row>
    <row r="175" spans="1:19" ht="15" customHeight="1">
      <c r="A175" s="1"/>
      <c r="B175" s="129" t="s">
        <v>956</v>
      </c>
      <c r="C175" s="126"/>
      <c r="D175" s="28" t="s">
        <v>386</v>
      </c>
      <c r="E175" s="28"/>
      <c r="F175" s="31"/>
      <c r="G175" s="31" t="s">
        <v>285</v>
      </c>
      <c r="H175" s="175"/>
      <c r="I175" s="175"/>
      <c r="J175" s="175">
        <f t="shared" si="32"/>
        <v>0</v>
      </c>
      <c r="K175" s="176"/>
      <c r="L175" s="164"/>
      <c r="M175" s="174"/>
      <c r="N175" s="272"/>
      <c r="O175" s="300">
        <v>0</v>
      </c>
      <c r="P175" s="300">
        <v>0</v>
      </c>
      <c r="Q175" s="300">
        <f t="shared" si="30"/>
        <v>0</v>
      </c>
      <c r="R175" s="261">
        <f t="shared" si="31"/>
        <v>0</v>
      </c>
      <c r="S175" s="46"/>
    </row>
    <row r="176" spans="1:19" ht="15" customHeight="1">
      <c r="A176" s="1"/>
      <c r="B176" s="129" t="s">
        <v>957</v>
      </c>
      <c r="C176" s="127"/>
      <c r="D176" s="52" t="s">
        <v>387</v>
      </c>
      <c r="E176" s="72"/>
      <c r="F176" s="84"/>
      <c r="G176" s="41" t="s">
        <v>285</v>
      </c>
      <c r="H176" s="175"/>
      <c r="I176" s="175"/>
      <c r="J176" s="175">
        <f t="shared" si="32"/>
        <v>0</v>
      </c>
      <c r="K176" s="176"/>
      <c r="L176" s="164"/>
      <c r="M176" s="174"/>
      <c r="N176" s="272"/>
      <c r="O176" s="300">
        <v>0</v>
      </c>
      <c r="P176" s="300">
        <v>0</v>
      </c>
      <c r="Q176" s="300">
        <f t="shared" si="30"/>
        <v>0</v>
      </c>
      <c r="R176" s="261">
        <f aca="true" t="shared" si="33" ref="R176:R198">+J176*P176</f>
        <v>0</v>
      </c>
      <c r="S176" s="46"/>
    </row>
    <row r="177" spans="1:19" ht="15" customHeight="1">
      <c r="A177" s="1"/>
      <c r="B177" s="129" t="s">
        <v>958</v>
      </c>
      <c r="C177" s="241" t="s">
        <v>116</v>
      </c>
      <c r="D177" s="28" t="s">
        <v>559</v>
      </c>
      <c r="E177" s="28"/>
      <c r="F177" s="31"/>
      <c r="G177" s="31" t="s">
        <v>58</v>
      </c>
      <c r="H177" s="175"/>
      <c r="I177" s="175"/>
      <c r="J177" s="175">
        <f t="shared" si="32"/>
        <v>0</v>
      </c>
      <c r="K177" s="176"/>
      <c r="L177" s="164"/>
      <c r="M177" s="174"/>
      <c r="N177" s="272"/>
      <c r="O177" s="300">
        <v>0</v>
      </c>
      <c r="P177" s="300">
        <v>0</v>
      </c>
      <c r="Q177" s="300">
        <f t="shared" si="30"/>
        <v>0</v>
      </c>
      <c r="R177" s="261">
        <f t="shared" si="33"/>
        <v>0</v>
      </c>
      <c r="S177" s="46"/>
    </row>
    <row r="178" spans="1:19" ht="15" customHeight="1">
      <c r="A178" s="1"/>
      <c r="B178" s="129" t="s">
        <v>959</v>
      </c>
      <c r="C178" s="126"/>
      <c r="D178" s="52" t="s">
        <v>558</v>
      </c>
      <c r="E178" s="72"/>
      <c r="F178" s="84"/>
      <c r="G178" s="41" t="s">
        <v>58</v>
      </c>
      <c r="H178" s="175"/>
      <c r="I178" s="175"/>
      <c r="J178" s="175">
        <f t="shared" si="32"/>
        <v>0</v>
      </c>
      <c r="K178" s="176"/>
      <c r="L178" s="164"/>
      <c r="M178" s="174"/>
      <c r="N178" s="272"/>
      <c r="O178" s="300">
        <v>0</v>
      </c>
      <c r="P178" s="300">
        <v>0</v>
      </c>
      <c r="Q178" s="300">
        <f t="shared" si="30"/>
        <v>0</v>
      </c>
      <c r="R178" s="261">
        <f t="shared" si="33"/>
        <v>0</v>
      </c>
      <c r="S178" s="46"/>
    </row>
    <row r="179" spans="1:19" ht="15" customHeight="1">
      <c r="A179" s="1"/>
      <c r="B179" s="129" t="s">
        <v>960</v>
      </c>
      <c r="C179" s="126"/>
      <c r="D179" s="28" t="s">
        <v>388</v>
      </c>
      <c r="E179" s="28"/>
      <c r="F179" s="31"/>
      <c r="G179" s="31" t="s">
        <v>285</v>
      </c>
      <c r="H179" s="175"/>
      <c r="I179" s="175"/>
      <c r="J179" s="175">
        <f t="shared" si="32"/>
        <v>0</v>
      </c>
      <c r="K179" s="176"/>
      <c r="L179" s="164"/>
      <c r="M179" s="174"/>
      <c r="N179" s="272"/>
      <c r="O179" s="300">
        <v>0</v>
      </c>
      <c r="P179" s="300">
        <v>0</v>
      </c>
      <c r="Q179" s="300">
        <f t="shared" si="30"/>
        <v>0</v>
      </c>
      <c r="R179" s="261">
        <f t="shared" si="33"/>
        <v>0</v>
      </c>
      <c r="S179" s="46"/>
    </row>
    <row r="180" spans="1:19" ht="15" customHeight="1">
      <c r="A180" s="1"/>
      <c r="B180" s="129" t="s">
        <v>961</v>
      </c>
      <c r="C180" s="127"/>
      <c r="D180" s="52" t="s">
        <v>389</v>
      </c>
      <c r="E180" s="72"/>
      <c r="F180" s="84"/>
      <c r="G180" s="41" t="s">
        <v>285</v>
      </c>
      <c r="H180" s="175"/>
      <c r="I180" s="175"/>
      <c r="J180" s="175">
        <f t="shared" si="32"/>
        <v>0</v>
      </c>
      <c r="K180" s="176"/>
      <c r="L180" s="164"/>
      <c r="M180" s="174"/>
      <c r="N180" s="272"/>
      <c r="O180" s="300">
        <v>0</v>
      </c>
      <c r="P180" s="300">
        <v>0</v>
      </c>
      <c r="Q180" s="300">
        <f t="shared" si="30"/>
        <v>0</v>
      </c>
      <c r="R180" s="261">
        <f t="shared" si="33"/>
        <v>0</v>
      </c>
      <c r="S180" s="46"/>
    </row>
    <row r="181" spans="1:19" ht="15" customHeight="1">
      <c r="A181" s="1"/>
      <c r="B181" s="129" t="s">
        <v>962</v>
      </c>
      <c r="C181" s="241" t="s">
        <v>117</v>
      </c>
      <c r="D181" s="28" t="s">
        <v>559</v>
      </c>
      <c r="E181" s="28"/>
      <c r="F181" s="31"/>
      <c r="G181" s="31" t="s">
        <v>58</v>
      </c>
      <c r="H181" s="175"/>
      <c r="I181" s="175"/>
      <c r="J181" s="175">
        <f t="shared" si="32"/>
        <v>0</v>
      </c>
      <c r="K181" s="176"/>
      <c r="L181" s="164"/>
      <c r="M181" s="174"/>
      <c r="N181" s="272"/>
      <c r="O181" s="300">
        <v>0</v>
      </c>
      <c r="P181" s="300">
        <v>0</v>
      </c>
      <c r="Q181" s="300">
        <f t="shared" si="30"/>
        <v>0</v>
      </c>
      <c r="R181" s="261">
        <f t="shared" si="33"/>
        <v>0</v>
      </c>
      <c r="S181" s="46"/>
    </row>
    <row r="182" spans="1:19" ht="15" customHeight="1">
      <c r="A182" s="1"/>
      <c r="B182" s="129" t="s">
        <v>963</v>
      </c>
      <c r="C182" s="126"/>
      <c r="D182" s="52" t="s">
        <v>558</v>
      </c>
      <c r="E182" s="72"/>
      <c r="F182" s="84"/>
      <c r="G182" s="41" t="s">
        <v>58</v>
      </c>
      <c r="H182" s="175"/>
      <c r="I182" s="175"/>
      <c r="J182" s="175">
        <f t="shared" si="32"/>
        <v>0</v>
      </c>
      <c r="K182" s="176"/>
      <c r="L182" s="164"/>
      <c r="M182" s="174"/>
      <c r="N182" s="272"/>
      <c r="O182" s="300">
        <v>0</v>
      </c>
      <c r="P182" s="300">
        <v>0</v>
      </c>
      <c r="Q182" s="300">
        <f t="shared" si="30"/>
        <v>0</v>
      </c>
      <c r="R182" s="261">
        <f t="shared" si="33"/>
        <v>0</v>
      </c>
      <c r="S182" s="46"/>
    </row>
    <row r="183" spans="1:19" ht="15" customHeight="1">
      <c r="A183" s="1"/>
      <c r="B183" s="129" t="s">
        <v>964</v>
      </c>
      <c r="C183" s="126"/>
      <c r="D183" s="28" t="s">
        <v>390</v>
      </c>
      <c r="E183" s="28"/>
      <c r="F183" s="31"/>
      <c r="G183" s="31" t="s">
        <v>285</v>
      </c>
      <c r="H183" s="175"/>
      <c r="I183" s="175"/>
      <c r="J183" s="175">
        <f t="shared" si="32"/>
        <v>0</v>
      </c>
      <c r="K183" s="176"/>
      <c r="L183" s="164"/>
      <c r="M183" s="174"/>
      <c r="N183" s="272"/>
      <c r="O183" s="300">
        <v>0</v>
      </c>
      <c r="P183" s="300">
        <v>0</v>
      </c>
      <c r="Q183" s="300">
        <f t="shared" si="30"/>
        <v>0</v>
      </c>
      <c r="R183" s="261">
        <f t="shared" si="33"/>
        <v>0</v>
      </c>
      <c r="S183" s="46"/>
    </row>
    <row r="184" spans="1:19" ht="15" customHeight="1">
      <c r="A184" s="1"/>
      <c r="B184" s="129" t="s">
        <v>965</v>
      </c>
      <c r="C184" s="127"/>
      <c r="D184" s="52" t="s">
        <v>391</v>
      </c>
      <c r="E184" s="72"/>
      <c r="F184" s="84"/>
      <c r="G184" s="31" t="s">
        <v>285</v>
      </c>
      <c r="H184" s="175"/>
      <c r="I184" s="175"/>
      <c r="J184" s="175">
        <f t="shared" si="32"/>
        <v>0</v>
      </c>
      <c r="K184" s="176"/>
      <c r="L184" s="164"/>
      <c r="M184" s="174"/>
      <c r="N184" s="272"/>
      <c r="O184" s="300">
        <v>0</v>
      </c>
      <c r="P184" s="300">
        <v>0</v>
      </c>
      <c r="Q184" s="300">
        <f t="shared" si="30"/>
        <v>0</v>
      </c>
      <c r="R184" s="261">
        <f t="shared" si="33"/>
        <v>0</v>
      </c>
      <c r="S184" s="46"/>
    </row>
    <row r="185" spans="1:19" ht="15" customHeight="1">
      <c r="A185" s="1"/>
      <c r="B185" s="129" t="s">
        <v>966</v>
      </c>
      <c r="C185" s="126" t="s">
        <v>118</v>
      </c>
      <c r="D185" s="28" t="s">
        <v>565</v>
      </c>
      <c r="E185" s="28"/>
      <c r="F185" s="31"/>
      <c r="G185" s="31" t="s">
        <v>58</v>
      </c>
      <c r="H185" s="175"/>
      <c r="I185" s="175"/>
      <c r="J185" s="175">
        <f t="shared" si="32"/>
        <v>0</v>
      </c>
      <c r="K185" s="176"/>
      <c r="L185" s="164"/>
      <c r="M185" s="174"/>
      <c r="N185" s="272"/>
      <c r="O185" s="300">
        <v>0</v>
      </c>
      <c r="P185" s="300">
        <v>0</v>
      </c>
      <c r="Q185" s="300">
        <f t="shared" si="30"/>
        <v>0</v>
      </c>
      <c r="R185" s="261">
        <f t="shared" si="33"/>
        <v>0</v>
      </c>
      <c r="S185" s="46"/>
    </row>
    <row r="186" spans="1:19" ht="15" customHeight="1">
      <c r="A186" s="1"/>
      <c r="B186" s="129" t="s">
        <v>967</v>
      </c>
      <c r="C186" s="126"/>
      <c r="D186" s="52" t="s">
        <v>564</v>
      </c>
      <c r="E186" s="72"/>
      <c r="F186" s="84"/>
      <c r="G186" s="41" t="s">
        <v>58</v>
      </c>
      <c r="H186" s="175"/>
      <c r="I186" s="175"/>
      <c r="J186" s="175">
        <f t="shared" si="32"/>
        <v>0</v>
      </c>
      <c r="K186" s="176"/>
      <c r="L186" s="164"/>
      <c r="M186" s="174"/>
      <c r="N186" s="272"/>
      <c r="O186" s="300">
        <v>0</v>
      </c>
      <c r="P186" s="300">
        <v>0</v>
      </c>
      <c r="Q186" s="300">
        <f t="shared" si="30"/>
        <v>0</v>
      </c>
      <c r="R186" s="261">
        <f t="shared" si="33"/>
        <v>0</v>
      </c>
      <c r="S186" s="46"/>
    </row>
    <row r="187" spans="1:19" ht="15" customHeight="1">
      <c r="A187" s="30"/>
      <c r="B187" s="129" t="s">
        <v>968</v>
      </c>
      <c r="C187" s="126"/>
      <c r="D187" s="28" t="s">
        <v>390</v>
      </c>
      <c r="E187" s="28"/>
      <c r="F187" s="31"/>
      <c r="G187" s="31" t="s">
        <v>285</v>
      </c>
      <c r="H187" s="175"/>
      <c r="I187" s="175"/>
      <c r="J187" s="175">
        <f t="shared" si="32"/>
        <v>0</v>
      </c>
      <c r="K187" s="176"/>
      <c r="L187" s="164"/>
      <c r="M187" s="174"/>
      <c r="N187" s="272"/>
      <c r="O187" s="300">
        <v>0</v>
      </c>
      <c r="P187" s="300">
        <v>0</v>
      </c>
      <c r="Q187" s="300">
        <f t="shared" si="30"/>
        <v>0</v>
      </c>
      <c r="R187" s="261">
        <f t="shared" si="33"/>
        <v>0</v>
      </c>
      <c r="S187" s="46"/>
    </row>
    <row r="188" spans="1:19" ht="15" customHeight="1">
      <c r="A188" s="30"/>
      <c r="B188" s="129" t="s">
        <v>969</v>
      </c>
      <c r="C188" s="126"/>
      <c r="D188" s="52" t="s">
        <v>391</v>
      </c>
      <c r="E188" s="72"/>
      <c r="F188" s="84"/>
      <c r="G188" s="31" t="s">
        <v>285</v>
      </c>
      <c r="H188" s="175"/>
      <c r="I188" s="175"/>
      <c r="J188" s="175">
        <f t="shared" si="32"/>
        <v>0</v>
      </c>
      <c r="K188" s="176"/>
      <c r="L188" s="164"/>
      <c r="M188" s="174"/>
      <c r="N188" s="272"/>
      <c r="O188" s="300">
        <v>0</v>
      </c>
      <c r="P188" s="300">
        <v>0</v>
      </c>
      <c r="Q188" s="300">
        <f t="shared" si="30"/>
        <v>0</v>
      </c>
      <c r="R188" s="261">
        <f t="shared" si="33"/>
        <v>0</v>
      </c>
      <c r="S188" s="46"/>
    </row>
    <row r="189" spans="1:19" ht="15" customHeight="1">
      <c r="A189" s="30"/>
      <c r="B189" s="129" t="s">
        <v>378</v>
      </c>
      <c r="C189" s="241" t="s">
        <v>284</v>
      </c>
      <c r="D189" s="28" t="s">
        <v>393</v>
      </c>
      <c r="E189" s="28"/>
      <c r="F189" s="31"/>
      <c r="G189" s="31" t="s">
        <v>58</v>
      </c>
      <c r="H189" s="175"/>
      <c r="I189" s="175"/>
      <c r="J189" s="175">
        <f t="shared" si="32"/>
        <v>0</v>
      </c>
      <c r="K189" s="176"/>
      <c r="L189" s="164"/>
      <c r="M189" s="174"/>
      <c r="N189" s="272"/>
      <c r="O189" s="300">
        <v>0</v>
      </c>
      <c r="P189" s="300">
        <v>0</v>
      </c>
      <c r="Q189" s="300">
        <f t="shared" si="30"/>
        <v>0</v>
      </c>
      <c r="R189" s="261">
        <f t="shared" si="33"/>
        <v>0</v>
      </c>
      <c r="S189" s="46"/>
    </row>
    <row r="190" spans="1:19" ht="15" customHeight="1">
      <c r="A190" s="30"/>
      <c r="B190" s="129" t="s">
        <v>379</v>
      </c>
      <c r="C190" s="126"/>
      <c r="D190" s="52" t="s">
        <v>392</v>
      </c>
      <c r="E190" s="72"/>
      <c r="F190" s="84"/>
      <c r="G190" s="31" t="s">
        <v>58</v>
      </c>
      <c r="H190" s="175"/>
      <c r="I190" s="175"/>
      <c r="J190" s="175">
        <f t="shared" si="32"/>
        <v>0</v>
      </c>
      <c r="K190" s="176"/>
      <c r="L190" s="164"/>
      <c r="M190" s="174"/>
      <c r="N190" s="272"/>
      <c r="O190" s="300">
        <v>0</v>
      </c>
      <c r="P190" s="300">
        <v>0</v>
      </c>
      <c r="Q190" s="300">
        <f t="shared" si="30"/>
        <v>0</v>
      </c>
      <c r="R190" s="261">
        <f t="shared" si="33"/>
        <v>0</v>
      </c>
      <c r="S190" s="46"/>
    </row>
    <row r="191" spans="1:19" ht="15" customHeight="1">
      <c r="A191" s="30"/>
      <c r="B191" s="129" t="s">
        <v>970</v>
      </c>
      <c r="C191" s="126"/>
      <c r="D191" s="28" t="s">
        <v>390</v>
      </c>
      <c r="E191" s="28"/>
      <c r="F191" s="31"/>
      <c r="G191" s="31" t="s">
        <v>285</v>
      </c>
      <c r="H191" s="175"/>
      <c r="I191" s="175"/>
      <c r="J191" s="175">
        <f t="shared" si="32"/>
        <v>0</v>
      </c>
      <c r="K191" s="176"/>
      <c r="L191" s="164"/>
      <c r="M191" s="174"/>
      <c r="N191" s="272"/>
      <c r="O191" s="300">
        <v>0</v>
      </c>
      <c r="P191" s="300">
        <v>0</v>
      </c>
      <c r="Q191" s="300">
        <f t="shared" si="30"/>
        <v>0</v>
      </c>
      <c r="R191" s="261">
        <f t="shared" si="33"/>
        <v>0</v>
      </c>
      <c r="S191" s="46"/>
    </row>
    <row r="192" spans="1:19" ht="15" customHeight="1">
      <c r="A192" s="30"/>
      <c r="B192" s="129" t="s">
        <v>971</v>
      </c>
      <c r="C192" s="127"/>
      <c r="D192" s="52" t="s">
        <v>391</v>
      </c>
      <c r="E192" s="72"/>
      <c r="F192" s="84"/>
      <c r="G192" s="31" t="s">
        <v>285</v>
      </c>
      <c r="H192" s="175"/>
      <c r="I192" s="175"/>
      <c r="J192" s="175">
        <f t="shared" si="32"/>
        <v>0</v>
      </c>
      <c r="K192" s="176"/>
      <c r="L192" s="164"/>
      <c r="M192" s="174"/>
      <c r="N192" s="272"/>
      <c r="O192" s="300">
        <v>0</v>
      </c>
      <c r="P192" s="300">
        <v>0</v>
      </c>
      <c r="Q192" s="300">
        <f t="shared" si="30"/>
        <v>0</v>
      </c>
      <c r="R192" s="261">
        <f t="shared" si="33"/>
        <v>0</v>
      </c>
      <c r="S192" s="46"/>
    </row>
    <row r="193" spans="1:19" ht="15" customHeight="1">
      <c r="A193" s="30"/>
      <c r="B193" s="129" t="s">
        <v>972</v>
      </c>
      <c r="C193" s="126" t="s">
        <v>288</v>
      </c>
      <c r="D193" s="28" t="s">
        <v>394</v>
      </c>
      <c r="E193" s="28"/>
      <c r="F193" s="31"/>
      <c r="G193" s="31" t="s">
        <v>58</v>
      </c>
      <c r="H193" s="175"/>
      <c r="I193" s="175"/>
      <c r="J193" s="175">
        <f t="shared" si="32"/>
        <v>0</v>
      </c>
      <c r="K193" s="176"/>
      <c r="L193" s="164"/>
      <c r="M193" s="174"/>
      <c r="N193" s="272"/>
      <c r="O193" s="300">
        <v>0</v>
      </c>
      <c r="P193" s="300">
        <v>0</v>
      </c>
      <c r="Q193" s="300">
        <f t="shared" si="30"/>
        <v>0</v>
      </c>
      <c r="R193" s="261">
        <f t="shared" si="33"/>
        <v>0</v>
      </c>
      <c r="S193" s="46"/>
    </row>
    <row r="194" spans="1:19" ht="15" customHeight="1">
      <c r="A194" s="30"/>
      <c r="B194" s="129" t="s">
        <v>973</v>
      </c>
      <c r="C194" s="126"/>
      <c r="D194" s="52" t="s">
        <v>395</v>
      </c>
      <c r="E194" s="72"/>
      <c r="F194" s="84"/>
      <c r="G194" s="31" t="s">
        <v>58</v>
      </c>
      <c r="H194" s="175"/>
      <c r="I194" s="175"/>
      <c r="J194" s="175">
        <f t="shared" si="32"/>
        <v>0</v>
      </c>
      <c r="K194" s="176"/>
      <c r="L194" s="164"/>
      <c r="M194" s="174"/>
      <c r="N194" s="272"/>
      <c r="O194" s="300">
        <v>0</v>
      </c>
      <c r="P194" s="300">
        <v>0</v>
      </c>
      <c r="Q194" s="300">
        <f t="shared" si="30"/>
        <v>0</v>
      </c>
      <c r="R194" s="261">
        <f t="shared" si="33"/>
        <v>0</v>
      </c>
      <c r="S194" s="46"/>
    </row>
    <row r="195" spans="1:19" ht="15" customHeight="1">
      <c r="A195" s="30"/>
      <c r="B195" s="129" t="s">
        <v>974</v>
      </c>
      <c r="C195" s="126"/>
      <c r="D195" s="28" t="s">
        <v>396</v>
      </c>
      <c r="E195" s="28"/>
      <c r="F195" s="31"/>
      <c r="G195" s="31" t="s">
        <v>58</v>
      </c>
      <c r="H195" s="175"/>
      <c r="I195" s="175"/>
      <c r="J195" s="175">
        <f t="shared" si="32"/>
        <v>0</v>
      </c>
      <c r="K195" s="176"/>
      <c r="L195" s="164"/>
      <c r="M195" s="174"/>
      <c r="N195" s="272"/>
      <c r="O195" s="300">
        <v>0</v>
      </c>
      <c r="P195" s="300">
        <v>0</v>
      </c>
      <c r="Q195" s="300">
        <f t="shared" si="30"/>
        <v>0</v>
      </c>
      <c r="R195" s="261">
        <f t="shared" si="33"/>
        <v>0</v>
      </c>
      <c r="S195" s="46"/>
    </row>
    <row r="196" spans="1:19" ht="15" customHeight="1">
      <c r="A196" s="30"/>
      <c r="B196" s="129" t="s">
        <v>975</v>
      </c>
      <c r="C196" s="126"/>
      <c r="D196" s="52" t="s">
        <v>397</v>
      </c>
      <c r="E196" s="72"/>
      <c r="F196" s="84"/>
      <c r="G196" s="31" t="s">
        <v>58</v>
      </c>
      <c r="H196" s="175"/>
      <c r="I196" s="175"/>
      <c r="J196" s="175">
        <f t="shared" si="32"/>
        <v>0</v>
      </c>
      <c r="K196" s="176"/>
      <c r="L196" s="164"/>
      <c r="M196" s="174"/>
      <c r="N196" s="272"/>
      <c r="O196" s="300">
        <v>0</v>
      </c>
      <c r="P196" s="300">
        <v>0</v>
      </c>
      <c r="Q196" s="300">
        <f t="shared" si="30"/>
        <v>0</v>
      </c>
      <c r="R196" s="261">
        <f t="shared" si="33"/>
        <v>0</v>
      </c>
      <c r="S196" s="46"/>
    </row>
    <row r="197" spans="1:19" ht="15" customHeight="1">
      <c r="A197" s="30"/>
      <c r="B197" s="129" t="s">
        <v>976</v>
      </c>
      <c r="C197" s="126"/>
      <c r="D197" s="28" t="s">
        <v>398</v>
      </c>
      <c r="E197" s="28"/>
      <c r="F197" s="31"/>
      <c r="G197" s="41" t="s">
        <v>434</v>
      </c>
      <c r="H197" s="175"/>
      <c r="I197" s="175"/>
      <c r="J197" s="175">
        <f t="shared" si="32"/>
        <v>0</v>
      </c>
      <c r="K197" s="176"/>
      <c r="L197" s="164"/>
      <c r="M197" s="174"/>
      <c r="N197" s="272"/>
      <c r="O197" s="300">
        <v>0</v>
      </c>
      <c r="P197" s="300">
        <v>0</v>
      </c>
      <c r="Q197" s="300">
        <f t="shared" si="30"/>
        <v>0</v>
      </c>
      <c r="R197" s="261">
        <f t="shared" si="33"/>
        <v>0</v>
      </c>
      <c r="S197" s="46"/>
    </row>
    <row r="198" spans="1:19" ht="15" customHeight="1">
      <c r="A198" s="30"/>
      <c r="B198" s="129" t="s">
        <v>977</v>
      </c>
      <c r="C198" s="127"/>
      <c r="D198" s="52" t="s">
        <v>399</v>
      </c>
      <c r="E198" s="72"/>
      <c r="F198" s="84"/>
      <c r="G198" s="41" t="s">
        <v>434</v>
      </c>
      <c r="H198" s="175"/>
      <c r="I198" s="175"/>
      <c r="J198" s="175">
        <f t="shared" si="32"/>
        <v>0</v>
      </c>
      <c r="K198" s="176"/>
      <c r="L198" s="164"/>
      <c r="M198" s="174"/>
      <c r="N198" s="272"/>
      <c r="O198" s="300">
        <v>0</v>
      </c>
      <c r="P198" s="300">
        <v>0</v>
      </c>
      <c r="Q198" s="300">
        <f t="shared" si="30"/>
        <v>0</v>
      </c>
      <c r="R198" s="261">
        <f t="shared" si="33"/>
        <v>0</v>
      </c>
      <c r="S198" s="46"/>
    </row>
    <row r="199" spans="1:19" ht="15" customHeight="1">
      <c r="A199" s="30"/>
      <c r="B199" s="129" t="s">
        <v>382</v>
      </c>
      <c r="C199" s="241" t="s">
        <v>739</v>
      </c>
      <c r="D199" s="52"/>
      <c r="E199" s="83"/>
      <c r="F199" s="36"/>
      <c r="G199" s="79"/>
      <c r="H199" s="177"/>
      <c r="I199" s="177"/>
      <c r="J199" s="178"/>
      <c r="K199" s="181"/>
      <c r="L199" s="164"/>
      <c r="M199" s="174"/>
      <c r="N199" s="272"/>
      <c r="O199" s="300"/>
      <c r="P199" s="300"/>
      <c r="Q199" s="300"/>
      <c r="R199" s="261"/>
      <c r="S199" s="46"/>
    </row>
    <row r="200" spans="1:19" ht="15" customHeight="1">
      <c r="A200" s="30"/>
      <c r="B200" s="129" t="s">
        <v>383</v>
      </c>
      <c r="C200" s="126"/>
      <c r="D200" s="83" t="s">
        <v>121</v>
      </c>
      <c r="E200" s="42"/>
      <c r="F200" s="36"/>
      <c r="G200" s="41" t="s">
        <v>58</v>
      </c>
      <c r="H200" s="175"/>
      <c r="I200" s="175"/>
      <c r="J200" s="175">
        <f t="shared" si="32"/>
        <v>0</v>
      </c>
      <c r="K200" s="181"/>
      <c r="L200" s="164"/>
      <c r="M200" s="174"/>
      <c r="N200" s="272"/>
      <c r="O200" s="300">
        <v>0</v>
      </c>
      <c r="P200" s="300">
        <v>0</v>
      </c>
      <c r="Q200" s="300">
        <f t="shared" si="30"/>
        <v>0</v>
      </c>
      <c r="R200" s="261">
        <f>+J200*P200</f>
        <v>0</v>
      </c>
      <c r="S200" s="46"/>
    </row>
    <row r="201" spans="1:19" ht="15" customHeight="1">
      <c r="A201" s="30"/>
      <c r="B201" s="129" t="s">
        <v>978</v>
      </c>
      <c r="C201" s="126"/>
      <c r="D201" s="83" t="s">
        <v>740</v>
      </c>
      <c r="E201" s="42"/>
      <c r="F201" s="36"/>
      <c r="G201" s="41" t="s">
        <v>58</v>
      </c>
      <c r="H201" s="175"/>
      <c r="I201" s="175"/>
      <c r="J201" s="175">
        <f t="shared" si="32"/>
        <v>0</v>
      </c>
      <c r="K201" s="181"/>
      <c r="L201" s="164"/>
      <c r="M201" s="174"/>
      <c r="N201" s="272"/>
      <c r="O201" s="300">
        <v>0</v>
      </c>
      <c r="P201" s="300">
        <v>0</v>
      </c>
      <c r="Q201" s="300">
        <f t="shared" si="30"/>
        <v>0</v>
      </c>
      <c r="R201" s="261">
        <f>+J201*P201</f>
        <v>0</v>
      </c>
      <c r="S201" s="46"/>
    </row>
    <row r="202" spans="1:19" ht="15" customHeight="1">
      <c r="A202" s="30"/>
      <c r="B202" s="129" t="s">
        <v>979</v>
      </c>
      <c r="C202" s="127"/>
      <c r="D202" s="83" t="s">
        <v>741</v>
      </c>
      <c r="E202" s="42"/>
      <c r="F202" s="36"/>
      <c r="G202" s="41" t="s">
        <v>58</v>
      </c>
      <c r="H202" s="175"/>
      <c r="I202" s="175"/>
      <c r="J202" s="175">
        <f t="shared" si="32"/>
        <v>0</v>
      </c>
      <c r="K202" s="181"/>
      <c r="L202" s="164"/>
      <c r="M202" s="174"/>
      <c r="N202" s="272"/>
      <c r="O202" s="300">
        <v>0</v>
      </c>
      <c r="P202" s="300">
        <v>0</v>
      </c>
      <c r="Q202" s="300">
        <f t="shared" si="30"/>
        <v>0</v>
      </c>
      <c r="R202" s="261">
        <f>+J202*P202</f>
        <v>0</v>
      </c>
      <c r="S202" s="265"/>
    </row>
    <row r="203" spans="1:19" ht="15" customHeight="1">
      <c r="A203" s="1"/>
      <c r="B203" s="115" t="s">
        <v>901</v>
      </c>
      <c r="C203" s="117" t="s">
        <v>405</v>
      </c>
      <c r="D203" s="118"/>
      <c r="E203" s="123" t="str">
        <f>+$E$6</f>
        <v>DIMENSIÓN</v>
      </c>
      <c r="F203" s="119"/>
      <c r="G203" s="119"/>
      <c r="H203" s="169"/>
      <c r="I203" s="169"/>
      <c r="J203" s="169"/>
      <c r="K203" s="170">
        <f>SUM(J204:J215)</f>
        <v>0</v>
      </c>
      <c r="L203" s="164"/>
      <c r="M203" s="171">
        <f>SUM(M204:M215)</f>
        <v>0</v>
      </c>
      <c r="N203" s="274"/>
      <c r="O203" s="262"/>
      <c r="P203" s="263"/>
      <c r="Q203" s="263"/>
      <c r="R203" s="263"/>
      <c r="S203" s="264">
        <f>SUM(R204:R215)</f>
        <v>0</v>
      </c>
    </row>
    <row r="204" spans="1:19" ht="15" customHeight="1">
      <c r="A204" s="1"/>
      <c r="B204" s="122" t="s">
        <v>902</v>
      </c>
      <c r="C204" s="12"/>
      <c r="D204" s="28" t="s">
        <v>566</v>
      </c>
      <c r="E204" s="28"/>
      <c r="F204" s="33"/>
      <c r="G204" s="33" t="s">
        <v>58</v>
      </c>
      <c r="H204" s="172"/>
      <c r="I204" s="172"/>
      <c r="J204" s="172">
        <f>SUM(H204*I204)</f>
        <v>0</v>
      </c>
      <c r="K204" s="173"/>
      <c r="L204" s="164"/>
      <c r="M204" s="174"/>
      <c r="N204" s="272"/>
      <c r="O204" s="300">
        <v>0</v>
      </c>
      <c r="P204" s="300">
        <v>0</v>
      </c>
      <c r="Q204" s="300">
        <f aca="true" t="shared" si="34" ref="Q204:Q215">+O204+P204</f>
        <v>0</v>
      </c>
      <c r="R204" s="261">
        <f aca="true" t="shared" si="35" ref="R204:R215">+J204*P204</f>
        <v>0</v>
      </c>
      <c r="S204" s="261"/>
    </row>
    <row r="205" spans="1:19" ht="15" customHeight="1">
      <c r="A205" s="1"/>
      <c r="B205" s="122" t="s">
        <v>903</v>
      </c>
      <c r="C205" s="15"/>
      <c r="D205" s="52" t="s">
        <v>567</v>
      </c>
      <c r="E205" s="72"/>
      <c r="F205" s="84"/>
      <c r="G205" s="31" t="s">
        <v>58</v>
      </c>
      <c r="H205" s="175"/>
      <c r="I205" s="175"/>
      <c r="J205" s="175">
        <f aca="true" t="shared" si="36" ref="J205:J215">SUM(H205*I205)</f>
        <v>0</v>
      </c>
      <c r="K205" s="176"/>
      <c r="L205" s="164"/>
      <c r="M205" s="174"/>
      <c r="N205" s="272"/>
      <c r="O205" s="300">
        <v>0</v>
      </c>
      <c r="P205" s="300">
        <v>0</v>
      </c>
      <c r="Q205" s="300">
        <f t="shared" si="34"/>
        <v>0</v>
      </c>
      <c r="R205" s="261">
        <f t="shared" si="35"/>
        <v>0</v>
      </c>
      <c r="S205" s="46"/>
    </row>
    <row r="206" spans="1:19" ht="15" customHeight="1">
      <c r="A206" s="1"/>
      <c r="B206" s="122" t="s">
        <v>904</v>
      </c>
      <c r="C206" s="12"/>
      <c r="D206" s="28" t="s">
        <v>568</v>
      </c>
      <c r="E206" s="28"/>
      <c r="F206" s="31"/>
      <c r="G206" s="31" t="s">
        <v>58</v>
      </c>
      <c r="H206" s="175"/>
      <c r="I206" s="175"/>
      <c r="J206" s="175">
        <f t="shared" si="36"/>
        <v>0</v>
      </c>
      <c r="K206" s="176"/>
      <c r="L206" s="164"/>
      <c r="M206" s="174"/>
      <c r="N206" s="272"/>
      <c r="O206" s="300">
        <v>0</v>
      </c>
      <c r="P206" s="300">
        <v>0</v>
      </c>
      <c r="Q206" s="300">
        <f t="shared" si="34"/>
        <v>0</v>
      </c>
      <c r="R206" s="261">
        <f t="shared" si="35"/>
        <v>0</v>
      </c>
      <c r="S206" s="46"/>
    </row>
    <row r="207" spans="1:19" ht="15" customHeight="1">
      <c r="A207" s="1"/>
      <c r="B207" s="122" t="s">
        <v>905</v>
      </c>
      <c r="C207" s="15"/>
      <c r="D207" s="52" t="s">
        <v>569</v>
      </c>
      <c r="E207" s="72"/>
      <c r="F207" s="84"/>
      <c r="G207" s="31" t="s">
        <v>58</v>
      </c>
      <c r="H207" s="175"/>
      <c r="I207" s="175"/>
      <c r="J207" s="175">
        <f t="shared" si="36"/>
        <v>0</v>
      </c>
      <c r="K207" s="176"/>
      <c r="L207" s="164"/>
      <c r="M207" s="174"/>
      <c r="N207" s="272"/>
      <c r="O207" s="300">
        <v>0</v>
      </c>
      <c r="P207" s="300">
        <v>0</v>
      </c>
      <c r="Q207" s="300">
        <f t="shared" si="34"/>
        <v>0</v>
      </c>
      <c r="R207" s="261">
        <f t="shared" si="35"/>
        <v>0</v>
      </c>
      <c r="S207" s="46"/>
    </row>
    <row r="208" spans="1:19" ht="15" customHeight="1">
      <c r="A208" s="1"/>
      <c r="B208" s="122" t="s">
        <v>906</v>
      </c>
      <c r="C208" s="12"/>
      <c r="D208" s="28" t="s">
        <v>573</v>
      </c>
      <c r="E208" s="28"/>
      <c r="F208" s="31"/>
      <c r="G208" s="31" t="s">
        <v>58</v>
      </c>
      <c r="H208" s="175"/>
      <c r="I208" s="175"/>
      <c r="J208" s="175">
        <f t="shared" si="36"/>
        <v>0</v>
      </c>
      <c r="K208" s="176"/>
      <c r="L208" s="164"/>
      <c r="M208" s="174"/>
      <c r="N208" s="272"/>
      <c r="O208" s="300">
        <v>0</v>
      </c>
      <c r="P208" s="300">
        <v>0</v>
      </c>
      <c r="Q208" s="300">
        <f t="shared" si="34"/>
        <v>0</v>
      </c>
      <c r="R208" s="261">
        <f t="shared" si="35"/>
        <v>0</v>
      </c>
      <c r="S208" s="46"/>
    </row>
    <row r="209" spans="1:19" ht="15" customHeight="1">
      <c r="A209" s="1"/>
      <c r="B209" s="122" t="s">
        <v>907</v>
      </c>
      <c r="C209" s="15"/>
      <c r="D209" s="52" t="s">
        <v>572</v>
      </c>
      <c r="E209" s="72"/>
      <c r="F209" s="84"/>
      <c r="G209" s="31" t="s">
        <v>58</v>
      </c>
      <c r="H209" s="175"/>
      <c r="I209" s="175"/>
      <c r="J209" s="175">
        <f t="shared" si="36"/>
        <v>0</v>
      </c>
      <c r="K209" s="176"/>
      <c r="L209" s="164"/>
      <c r="M209" s="174"/>
      <c r="N209" s="272"/>
      <c r="O209" s="300">
        <v>0</v>
      </c>
      <c r="P209" s="300">
        <v>0</v>
      </c>
      <c r="Q209" s="300">
        <f t="shared" si="34"/>
        <v>0</v>
      </c>
      <c r="R209" s="261">
        <f t="shared" si="35"/>
        <v>0</v>
      </c>
      <c r="S209" s="46"/>
    </row>
    <row r="210" spans="1:19" ht="15" customHeight="1">
      <c r="A210" s="1"/>
      <c r="B210" s="122" t="s">
        <v>908</v>
      </c>
      <c r="C210" s="12"/>
      <c r="D210" s="28" t="s">
        <v>571</v>
      </c>
      <c r="E210" s="28"/>
      <c r="F210" s="31"/>
      <c r="G210" s="31" t="s">
        <v>58</v>
      </c>
      <c r="H210" s="175"/>
      <c r="I210" s="175"/>
      <c r="J210" s="175">
        <f t="shared" si="36"/>
        <v>0</v>
      </c>
      <c r="K210" s="176"/>
      <c r="L210" s="164"/>
      <c r="M210" s="174"/>
      <c r="N210" s="272"/>
      <c r="O210" s="300">
        <v>0</v>
      </c>
      <c r="P210" s="300">
        <v>0</v>
      </c>
      <c r="Q210" s="300">
        <f t="shared" si="34"/>
        <v>0</v>
      </c>
      <c r="R210" s="261">
        <f t="shared" si="35"/>
        <v>0</v>
      </c>
      <c r="S210" s="46"/>
    </row>
    <row r="211" spans="1:19" ht="15" customHeight="1">
      <c r="A211" s="1"/>
      <c r="B211" s="122" t="s">
        <v>909</v>
      </c>
      <c r="C211" s="15"/>
      <c r="D211" s="52" t="s">
        <v>570</v>
      </c>
      <c r="E211" s="72"/>
      <c r="F211" s="84"/>
      <c r="G211" s="31" t="s">
        <v>58</v>
      </c>
      <c r="H211" s="175"/>
      <c r="I211" s="175"/>
      <c r="J211" s="175">
        <f t="shared" si="36"/>
        <v>0</v>
      </c>
      <c r="K211" s="176"/>
      <c r="L211" s="164"/>
      <c r="M211" s="174"/>
      <c r="N211" s="272"/>
      <c r="O211" s="300">
        <v>0</v>
      </c>
      <c r="P211" s="300">
        <v>0</v>
      </c>
      <c r="Q211" s="300">
        <f t="shared" si="34"/>
        <v>0</v>
      </c>
      <c r="R211" s="261">
        <f t="shared" si="35"/>
        <v>0</v>
      </c>
      <c r="S211" s="46"/>
    </row>
    <row r="212" spans="1:19" ht="15" customHeight="1">
      <c r="A212" s="1"/>
      <c r="B212" s="122" t="s">
        <v>910</v>
      </c>
      <c r="C212" s="12"/>
      <c r="D212" s="28" t="s">
        <v>400</v>
      </c>
      <c r="E212" s="28"/>
      <c r="F212" s="31"/>
      <c r="G212" s="41" t="s">
        <v>434</v>
      </c>
      <c r="H212" s="175"/>
      <c r="I212" s="175"/>
      <c r="J212" s="175">
        <f t="shared" si="36"/>
        <v>0</v>
      </c>
      <c r="K212" s="176"/>
      <c r="L212" s="164"/>
      <c r="M212" s="174"/>
      <c r="N212" s="272"/>
      <c r="O212" s="300">
        <v>0</v>
      </c>
      <c r="P212" s="300">
        <v>0</v>
      </c>
      <c r="Q212" s="300">
        <f t="shared" si="34"/>
        <v>0</v>
      </c>
      <c r="R212" s="261">
        <f t="shared" si="35"/>
        <v>0</v>
      </c>
      <c r="S212" s="46"/>
    </row>
    <row r="213" spans="1:19" ht="15" customHeight="1">
      <c r="A213" s="1"/>
      <c r="B213" s="122" t="s">
        <v>911</v>
      </c>
      <c r="C213" s="15"/>
      <c r="D213" s="52" t="s">
        <v>401</v>
      </c>
      <c r="E213" s="72"/>
      <c r="F213" s="84"/>
      <c r="G213" s="41" t="s">
        <v>434</v>
      </c>
      <c r="H213" s="175"/>
      <c r="I213" s="175"/>
      <c r="J213" s="175">
        <f t="shared" si="36"/>
        <v>0</v>
      </c>
      <c r="K213" s="176"/>
      <c r="L213" s="164"/>
      <c r="M213" s="174"/>
      <c r="N213" s="272"/>
      <c r="O213" s="300">
        <v>0</v>
      </c>
      <c r="P213" s="300">
        <v>0</v>
      </c>
      <c r="Q213" s="300">
        <f t="shared" si="34"/>
        <v>0</v>
      </c>
      <c r="R213" s="261">
        <f t="shared" si="35"/>
        <v>0</v>
      </c>
      <c r="S213" s="46"/>
    </row>
    <row r="214" spans="1:19" ht="15" customHeight="1">
      <c r="A214" s="1"/>
      <c r="B214" s="122" t="s">
        <v>912</v>
      </c>
      <c r="C214" s="12"/>
      <c r="D214" s="28" t="s">
        <v>402</v>
      </c>
      <c r="E214" s="28"/>
      <c r="F214" s="31"/>
      <c r="G214" s="31" t="s">
        <v>58</v>
      </c>
      <c r="H214" s="175"/>
      <c r="I214" s="175"/>
      <c r="J214" s="175">
        <f t="shared" si="36"/>
        <v>0</v>
      </c>
      <c r="K214" s="176"/>
      <c r="L214" s="164"/>
      <c r="M214" s="174"/>
      <c r="N214" s="272"/>
      <c r="O214" s="300">
        <v>0</v>
      </c>
      <c r="P214" s="300">
        <v>0</v>
      </c>
      <c r="Q214" s="300">
        <f t="shared" si="34"/>
        <v>0</v>
      </c>
      <c r="R214" s="261">
        <f t="shared" si="35"/>
        <v>0</v>
      </c>
      <c r="S214" s="46"/>
    </row>
    <row r="215" spans="1:19" ht="15" customHeight="1">
      <c r="A215" s="1"/>
      <c r="B215" s="122" t="s">
        <v>913</v>
      </c>
      <c r="C215" s="15"/>
      <c r="D215" s="52" t="s">
        <v>403</v>
      </c>
      <c r="E215" s="72"/>
      <c r="F215" s="84"/>
      <c r="G215" s="31" t="s">
        <v>58</v>
      </c>
      <c r="H215" s="175"/>
      <c r="I215" s="175"/>
      <c r="J215" s="175">
        <f t="shared" si="36"/>
        <v>0</v>
      </c>
      <c r="K215" s="176"/>
      <c r="L215" s="164"/>
      <c r="M215" s="174"/>
      <c r="N215" s="272"/>
      <c r="O215" s="300">
        <v>0</v>
      </c>
      <c r="P215" s="300">
        <v>0</v>
      </c>
      <c r="Q215" s="300">
        <f t="shared" si="34"/>
        <v>0</v>
      </c>
      <c r="R215" s="261">
        <f t="shared" si="35"/>
        <v>0</v>
      </c>
      <c r="S215" s="265"/>
    </row>
    <row r="216" spans="1:19" ht="15" customHeight="1">
      <c r="A216" s="1"/>
      <c r="B216" s="115" t="s">
        <v>900</v>
      </c>
      <c r="C216" s="117" t="s">
        <v>119</v>
      </c>
      <c r="D216" s="118"/>
      <c r="E216" s="118"/>
      <c r="F216" s="119"/>
      <c r="G216" s="119"/>
      <c r="H216" s="169"/>
      <c r="I216" s="169"/>
      <c r="J216" s="169"/>
      <c r="K216" s="170">
        <f>SUM(J217:J231)</f>
        <v>0</v>
      </c>
      <c r="L216" s="164"/>
      <c r="M216" s="171">
        <f>SUM(M217:M231)</f>
        <v>0</v>
      </c>
      <c r="N216" s="274"/>
      <c r="O216" s="262"/>
      <c r="P216" s="263"/>
      <c r="Q216" s="263"/>
      <c r="R216" s="263"/>
      <c r="S216" s="264">
        <f>SUM(R217:R231)</f>
        <v>0</v>
      </c>
    </row>
    <row r="217" spans="1:19" ht="15" customHeight="1">
      <c r="A217" s="1"/>
      <c r="B217" s="122" t="s">
        <v>980</v>
      </c>
      <c r="C217" s="15" t="s">
        <v>120</v>
      </c>
      <c r="D217" s="88" t="s">
        <v>121</v>
      </c>
      <c r="E217" s="71"/>
      <c r="F217" s="87"/>
      <c r="G217" s="78" t="s">
        <v>434</v>
      </c>
      <c r="H217" s="172"/>
      <c r="I217" s="172"/>
      <c r="J217" s="172">
        <f>SUM(H217*I217)</f>
        <v>0</v>
      </c>
      <c r="K217" s="173"/>
      <c r="L217" s="164"/>
      <c r="M217" s="174"/>
      <c r="N217" s="272"/>
      <c r="O217" s="300">
        <v>0</v>
      </c>
      <c r="P217" s="300">
        <v>0</v>
      </c>
      <c r="Q217" s="300">
        <f aca="true" t="shared" si="37" ref="Q217:Q231">+O217+P217</f>
        <v>0</v>
      </c>
      <c r="R217" s="261">
        <f aca="true" t="shared" si="38" ref="R217:R231">+J217*P217</f>
        <v>0</v>
      </c>
      <c r="S217" s="261"/>
    </row>
    <row r="218" spans="1:19" ht="15" customHeight="1">
      <c r="A218" s="1"/>
      <c r="B218" s="122" t="s">
        <v>981</v>
      </c>
      <c r="C218" s="92"/>
      <c r="D218" s="47" t="s">
        <v>47</v>
      </c>
      <c r="E218" s="48"/>
      <c r="F218" s="84"/>
      <c r="G218" s="78" t="s">
        <v>434</v>
      </c>
      <c r="H218" s="175"/>
      <c r="I218" s="175"/>
      <c r="J218" s="175">
        <f aca="true" t="shared" si="39" ref="J218:J231">SUM(H218*I218)</f>
        <v>0</v>
      </c>
      <c r="K218" s="176"/>
      <c r="L218" s="164"/>
      <c r="M218" s="174"/>
      <c r="N218" s="272"/>
      <c r="O218" s="300">
        <v>0</v>
      </c>
      <c r="P218" s="300">
        <v>0</v>
      </c>
      <c r="Q218" s="300">
        <f t="shared" si="37"/>
        <v>0</v>
      </c>
      <c r="R218" s="261">
        <f t="shared" si="38"/>
        <v>0</v>
      </c>
      <c r="S218" s="46"/>
    </row>
    <row r="219" spans="1:19" ht="15" customHeight="1">
      <c r="A219" s="1"/>
      <c r="B219" s="122" t="s">
        <v>982</v>
      </c>
      <c r="C219" s="77" t="s">
        <v>122</v>
      </c>
      <c r="D219" s="47" t="s">
        <v>123</v>
      </c>
      <c r="E219" s="48"/>
      <c r="F219" s="84"/>
      <c r="G219" s="78" t="s">
        <v>434</v>
      </c>
      <c r="H219" s="175"/>
      <c r="I219" s="175"/>
      <c r="J219" s="175">
        <f t="shared" si="39"/>
        <v>0</v>
      </c>
      <c r="K219" s="176"/>
      <c r="L219" s="164"/>
      <c r="M219" s="174"/>
      <c r="N219" s="272"/>
      <c r="O219" s="300">
        <v>0</v>
      </c>
      <c r="P219" s="300">
        <v>0</v>
      </c>
      <c r="Q219" s="300">
        <f t="shared" si="37"/>
        <v>0</v>
      </c>
      <c r="R219" s="261">
        <f t="shared" si="38"/>
        <v>0</v>
      </c>
      <c r="S219" s="46"/>
    </row>
    <row r="220" spans="1:19" ht="15" customHeight="1">
      <c r="A220" s="1"/>
      <c r="B220" s="122" t="s">
        <v>983</v>
      </c>
      <c r="C220" s="15"/>
      <c r="D220" s="47" t="s">
        <v>124</v>
      </c>
      <c r="E220" s="48"/>
      <c r="F220" s="84"/>
      <c r="G220" s="78" t="s">
        <v>434</v>
      </c>
      <c r="H220" s="175"/>
      <c r="I220" s="175"/>
      <c r="J220" s="175">
        <f t="shared" si="39"/>
        <v>0</v>
      </c>
      <c r="K220" s="176"/>
      <c r="L220" s="164"/>
      <c r="M220" s="174"/>
      <c r="N220" s="272"/>
      <c r="O220" s="300">
        <v>0</v>
      </c>
      <c r="P220" s="300">
        <v>0</v>
      </c>
      <c r="Q220" s="300">
        <f t="shared" si="37"/>
        <v>0</v>
      </c>
      <c r="R220" s="261">
        <f t="shared" si="38"/>
        <v>0</v>
      </c>
      <c r="S220" s="46"/>
    </row>
    <row r="221" spans="1:19" ht="15" customHeight="1">
      <c r="A221" s="1"/>
      <c r="B221" s="122" t="s">
        <v>984</v>
      </c>
      <c r="C221" s="15"/>
      <c r="D221" s="47" t="s">
        <v>125</v>
      </c>
      <c r="E221" s="48"/>
      <c r="F221" s="84"/>
      <c r="G221" s="78" t="s">
        <v>434</v>
      </c>
      <c r="H221" s="175"/>
      <c r="I221" s="175"/>
      <c r="J221" s="175">
        <f t="shared" si="39"/>
        <v>0</v>
      </c>
      <c r="K221" s="176"/>
      <c r="L221" s="164"/>
      <c r="M221" s="174"/>
      <c r="N221" s="272"/>
      <c r="O221" s="300">
        <v>0</v>
      </c>
      <c r="P221" s="300">
        <v>0</v>
      </c>
      <c r="Q221" s="300">
        <f t="shared" si="37"/>
        <v>0</v>
      </c>
      <c r="R221" s="261">
        <f t="shared" si="38"/>
        <v>0</v>
      </c>
      <c r="S221" s="46"/>
    </row>
    <row r="222" spans="1:19" ht="15" customHeight="1">
      <c r="A222" s="1"/>
      <c r="B222" s="122" t="s">
        <v>985</v>
      </c>
      <c r="C222" s="15"/>
      <c r="D222" s="47" t="s">
        <v>126</v>
      </c>
      <c r="E222" s="48"/>
      <c r="F222" s="84"/>
      <c r="G222" s="78" t="s">
        <v>434</v>
      </c>
      <c r="H222" s="175"/>
      <c r="I222" s="175"/>
      <c r="J222" s="175">
        <f t="shared" si="39"/>
        <v>0</v>
      </c>
      <c r="K222" s="176"/>
      <c r="L222" s="164"/>
      <c r="M222" s="174"/>
      <c r="N222" s="272"/>
      <c r="O222" s="300">
        <v>0</v>
      </c>
      <c r="P222" s="300">
        <v>0</v>
      </c>
      <c r="Q222" s="300">
        <f t="shared" si="37"/>
        <v>0</v>
      </c>
      <c r="R222" s="261">
        <f t="shared" si="38"/>
        <v>0</v>
      </c>
      <c r="S222" s="46"/>
    </row>
    <row r="223" spans="1:19" ht="15" customHeight="1">
      <c r="A223" s="1"/>
      <c r="B223" s="122" t="s">
        <v>986</v>
      </c>
      <c r="C223" s="92"/>
      <c r="D223" s="47" t="s">
        <v>127</v>
      </c>
      <c r="E223" s="48"/>
      <c r="F223" s="84"/>
      <c r="G223" s="78" t="s">
        <v>434</v>
      </c>
      <c r="H223" s="175"/>
      <c r="I223" s="175"/>
      <c r="J223" s="175">
        <f t="shared" si="39"/>
        <v>0</v>
      </c>
      <c r="K223" s="176"/>
      <c r="L223" s="164"/>
      <c r="M223" s="174"/>
      <c r="N223" s="272"/>
      <c r="O223" s="300">
        <v>0</v>
      </c>
      <c r="P223" s="300">
        <v>0</v>
      </c>
      <c r="Q223" s="300">
        <f t="shared" si="37"/>
        <v>0</v>
      </c>
      <c r="R223" s="261">
        <f t="shared" si="38"/>
        <v>0</v>
      </c>
      <c r="S223" s="46"/>
    </row>
    <row r="224" spans="1:19" ht="15" customHeight="1">
      <c r="A224" s="1"/>
      <c r="B224" s="122" t="s">
        <v>987</v>
      </c>
      <c r="C224" s="15" t="s">
        <v>128</v>
      </c>
      <c r="D224" s="47" t="s">
        <v>121</v>
      </c>
      <c r="E224" s="48"/>
      <c r="F224" s="84"/>
      <c r="G224" s="78" t="s">
        <v>434</v>
      </c>
      <c r="H224" s="175"/>
      <c r="I224" s="175"/>
      <c r="J224" s="175">
        <f t="shared" si="39"/>
        <v>0</v>
      </c>
      <c r="K224" s="176"/>
      <c r="L224" s="164"/>
      <c r="M224" s="174"/>
      <c r="N224" s="272"/>
      <c r="O224" s="300">
        <v>0</v>
      </c>
      <c r="P224" s="300">
        <v>0</v>
      </c>
      <c r="Q224" s="300">
        <f t="shared" si="37"/>
        <v>0</v>
      </c>
      <c r="R224" s="261">
        <f t="shared" si="38"/>
        <v>0</v>
      </c>
      <c r="S224" s="46"/>
    </row>
    <row r="225" spans="1:19" ht="15" customHeight="1">
      <c r="A225" s="1"/>
      <c r="B225" s="122" t="s">
        <v>988</v>
      </c>
      <c r="C225" s="77" t="s">
        <v>129</v>
      </c>
      <c r="D225" s="47" t="s">
        <v>121</v>
      </c>
      <c r="E225" s="48"/>
      <c r="F225" s="84"/>
      <c r="G225" s="78" t="s">
        <v>434</v>
      </c>
      <c r="H225" s="175"/>
      <c r="I225" s="175"/>
      <c r="J225" s="175">
        <f t="shared" si="39"/>
        <v>0</v>
      </c>
      <c r="K225" s="176"/>
      <c r="L225" s="164"/>
      <c r="M225" s="174"/>
      <c r="N225" s="272"/>
      <c r="O225" s="300">
        <v>0</v>
      </c>
      <c r="P225" s="300">
        <v>0</v>
      </c>
      <c r="Q225" s="300">
        <f t="shared" si="37"/>
        <v>0</v>
      </c>
      <c r="R225" s="261">
        <f t="shared" si="38"/>
        <v>0</v>
      </c>
      <c r="S225" s="46"/>
    </row>
    <row r="226" spans="1:19" ht="15" customHeight="1">
      <c r="A226" s="1"/>
      <c r="B226" s="122" t="s">
        <v>989</v>
      </c>
      <c r="C226" s="92"/>
      <c r="D226" s="47" t="s">
        <v>47</v>
      </c>
      <c r="E226" s="48"/>
      <c r="F226" s="84"/>
      <c r="G226" s="78" t="s">
        <v>434</v>
      </c>
      <c r="H226" s="175"/>
      <c r="I226" s="175"/>
      <c r="J226" s="175">
        <f t="shared" si="39"/>
        <v>0</v>
      </c>
      <c r="K226" s="176"/>
      <c r="L226" s="164"/>
      <c r="M226" s="174"/>
      <c r="N226" s="272"/>
      <c r="O226" s="300">
        <v>0</v>
      </c>
      <c r="P226" s="300">
        <v>0</v>
      </c>
      <c r="Q226" s="300">
        <f t="shared" si="37"/>
        <v>0</v>
      </c>
      <c r="R226" s="261">
        <f t="shared" si="38"/>
        <v>0</v>
      </c>
      <c r="S226" s="46"/>
    </row>
    <row r="227" spans="1:19" ht="15" customHeight="1">
      <c r="A227" s="1"/>
      <c r="B227" s="122" t="s">
        <v>990</v>
      </c>
      <c r="C227" s="77" t="s">
        <v>130</v>
      </c>
      <c r="D227" s="47" t="s">
        <v>131</v>
      </c>
      <c r="E227" s="48"/>
      <c r="F227" s="84"/>
      <c r="G227" s="78" t="s">
        <v>434</v>
      </c>
      <c r="H227" s="175"/>
      <c r="I227" s="175"/>
      <c r="J227" s="175">
        <f t="shared" si="39"/>
        <v>0</v>
      </c>
      <c r="K227" s="176"/>
      <c r="L227" s="164"/>
      <c r="M227" s="174"/>
      <c r="N227" s="272"/>
      <c r="O227" s="300">
        <v>0</v>
      </c>
      <c r="P227" s="300">
        <v>0</v>
      </c>
      <c r="Q227" s="300">
        <f t="shared" si="37"/>
        <v>0</v>
      </c>
      <c r="R227" s="261">
        <f t="shared" si="38"/>
        <v>0</v>
      </c>
      <c r="S227" s="46"/>
    </row>
    <row r="228" spans="1:19" ht="15" customHeight="1">
      <c r="A228" s="1"/>
      <c r="B228" s="122" t="s">
        <v>991</v>
      </c>
      <c r="C228" s="92"/>
      <c r="D228" s="47" t="s">
        <v>132</v>
      </c>
      <c r="E228" s="48"/>
      <c r="F228" s="84"/>
      <c r="G228" s="78" t="s">
        <v>434</v>
      </c>
      <c r="H228" s="175"/>
      <c r="I228" s="175"/>
      <c r="J228" s="175">
        <f t="shared" si="39"/>
        <v>0</v>
      </c>
      <c r="K228" s="176"/>
      <c r="L228" s="164"/>
      <c r="M228" s="174"/>
      <c r="N228" s="272"/>
      <c r="O228" s="300">
        <v>0</v>
      </c>
      <c r="P228" s="300">
        <v>0</v>
      </c>
      <c r="Q228" s="300">
        <f t="shared" si="37"/>
        <v>0</v>
      </c>
      <c r="R228" s="261">
        <f t="shared" si="38"/>
        <v>0</v>
      </c>
      <c r="S228" s="46"/>
    </row>
    <row r="229" spans="1:19" ht="15" customHeight="1">
      <c r="A229" s="1"/>
      <c r="B229" s="122" t="s">
        <v>992</v>
      </c>
      <c r="C229" s="15" t="s">
        <v>133</v>
      </c>
      <c r="D229" s="47" t="s">
        <v>131</v>
      </c>
      <c r="E229" s="48"/>
      <c r="F229" s="84"/>
      <c r="G229" s="78" t="s">
        <v>434</v>
      </c>
      <c r="H229" s="175"/>
      <c r="I229" s="175"/>
      <c r="J229" s="175">
        <f t="shared" si="39"/>
        <v>0</v>
      </c>
      <c r="K229" s="176"/>
      <c r="L229" s="164"/>
      <c r="M229" s="174"/>
      <c r="N229" s="272"/>
      <c r="O229" s="300">
        <v>0</v>
      </c>
      <c r="P229" s="300">
        <v>0</v>
      </c>
      <c r="Q229" s="300">
        <f t="shared" si="37"/>
        <v>0</v>
      </c>
      <c r="R229" s="261">
        <f t="shared" si="38"/>
        <v>0</v>
      </c>
      <c r="S229" s="46"/>
    </row>
    <row r="230" spans="1:19" ht="15" customHeight="1">
      <c r="A230" s="1"/>
      <c r="B230" s="122" t="s">
        <v>993</v>
      </c>
      <c r="C230" s="15"/>
      <c r="D230" s="47" t="s">
        <v>134</v>
      </c>
      <c r="E230" s="48"/>
      <c r="F230" s="84"/>
      <c r="G230" s="78" t="s">
        <v>434</v>
      </c>
      <c r="H230" s="175"/>
      <c r="I230" s="175"/>
      <c r="J230" s="175">
        <f t="shared" si="39"/>
        <v>0</v>
      </c>
      <c r="K230" s="176"/>
      <c r="L230" s="164"/>
      <c r="M230" s="174"/>
      <c r="N230" s="272"/>
      <c r="O230" s="300">
        <v>0</v>
      </c>
      <c r="P230" s="300">
        <v>0</v>
      </c>
      <c r="Q230" s="300">
        <f t="shared" si="37"/>
        <v>0</v>
      </c>
      <c r="R230" s="261">
        <f t="shared" si="38"/>
        <v>0</v>
      </c>
      <c r="S230" s="46"/>
    </row>
    <row r="231" spans="1:19" ht="15" customHeight="1">
      <c r="A231" s="1"/>
      <c r="B231" s="122" t="s">
        <v>994</v>
      </c>
      <c r="C231" s="77" t="s">
        <v>135</v>
      </c>
      <c r="D231" s="85" t="s">
        <v>132</v>
      </c>
      <c r="E231" s="86"/>
      <c r="F231" s="89"/>
      <c r="G231" s="44" t="s">
        <v>434</v>
      </c>
      <c r="H231" s="173"/>
      <c r="I231" s="173"/>
      <c r="J231" s="173">
        <f t="shared" si="39"/>
        <v>0</v>
      </c>
      <c r="K231" s="176"/>
      <c r="L231" s="164"/>
      <c r="M231" s="174"/>
      <c r="N231" s="272"/>
      <c r="O231" s="300">
        <v>0</v>
      </c>
      <c r="P231" s="300">
        <v>0</v>
      </c>
      <c r="Q231" s="300">
        <f t="shared" si="37"/>
        <v>0</v>
      </c>
      <c r="R231" s="261">
        <f t="shared" si="38"/>
        <v>0</v>
      </c>
      <c r="S231" s="265"/>
    </row>
    <row r="232" spans="1:19" ht="15" customHeight="1">
      <c r="A232" s="1"/>
      <c r="B232" s="115" t="s">
        <v>897</v>
      </c>
      <c r="C232" s="117" t="s">
        <v>435</v>
      </c>
      <c r="D232" s="118"/>
      <c r="E232" s="123" t="str">
        <f>+$E$6</f>
        <v>DIMENSIÓN</v>
      </c>
      <c r="F232" s="119"/>
      <c r="G232" s="119"/>
      <c r="H232" s="169"/>
      <c r="I232" s="169"/>
      <c r="J232" s="169"/>
      <c r="K232" s="170">
        <f>SUM(J233:J234)</f>
        <v>0</v>
      </c>
      <c r="L232" s="164"/>
      <c r="M232" s="171">
        <f>SUM(M233:M234)</f>
        <v>0</v>
      </c>
      <c r="N232" s="274"/>
      <c r="O232" s="262"/>
      <c r="P232" s="263"/>
      <c r="Q232" s="263"/>
      <c r="R232" s="263"/>
      <c r="S232" s="264">
        <f>SUM(R233:R234)</f>
        <v>0</v>
      </c>
    </row>
    <row r="233" spans="1:19" ht="15" customHeight="1">
      <c r="A233" s="1"/>
      <c r="B233" s="122" t="s">
        <v>898</v>
      </c>
      <c r="C233" s="15"/>
      <c r="D233" s="45" t="s">
        <v>578</v>
      </c>
      <c r="E233" s="34"/>
      <c r="F233" s="33"/>
      <c r="G233" s="33" t="s">
        <v>58</v>
      </c>
      <c r="H233" s="172"/>
      <c r="I233" s="172"/>
      <c r="J233" s="172">
        <f>SUM(H233*I233)</f>
        <v>0</v>
      </c>
      <c r="K233" s="173"/>
      <c r="L233" s="164"/>
      <c r="M233" s="174"/>
      <c r="N233" s="272"/>
      <c r="O233" s="300">
        <v>0</v>
      </c>
      <c r="P233" s="300">
        <v>0</v>
      </c>
      <c r="Q233" s="300">
        <f>+O233+P233</f>
        <v>0</v>
      </c>
      <c r="R233" s="261">
        <f>+J233*P233</f>
        <v>0</v>
      </c>
      <c r="S233" s="261"/>
    </row>
    <row r="234" spans="1:19" ht="15" customHeight="1">
      <c r="A234" s="1"/>
      <c r="B234" s="122" t="s">
        <v>899</v>
      </c>
      <c r="C234" s="15"/>
      <c r="D234" s="42" t="s">
        <v>579</v>
      </c>
      <c r="E234" s="32"/>
      <c r="F234" s="31"/>
      <c r="G234" s="31" t="s">
        <v>58</v>
      </c>
      <c r="H234" s="175"/>
      <c r="I234" s="175"/>
      <c r="J234" s="175">
        <f>SUM(H234*I234)</f>
        <v>0</v>
      </c>
      <c r="K234" s="176"/>
      <c r="L234" s="164"/>
      <c r="M234" s="174"/>
      <c r="N234" s="272"/>
      <c r="O234" s="300">
        <v>0</v>
      </c>
      <c r="P234" s="300">
        <v>0</v>
      </c>
      <c r="Q234" s="300">
        <f>+O234+P234</f>
        <v>0</v>
      </c>
      <c r="R234" s="261">
        <f>+J234*P234</f>
        <v>0</v>
      </c>
      <c r="S234" s="265"/>
    </row>
    <row r="235" spans="1:19" ht="15" customHeight="1">
      <c r="A235" s="1"/>
      <c r="B235" s="115" t="s">
        <v>995</v>
      </c>
      <c r="C235" s="331" t="s">
        <v>136</v>
      </c>
      <c r="D235" s="140"/>
      <c r="E235" s="141" t="str">
        <f>+$E$6</f>
        <v>DIMENSIÓN</v>
      </c>
      <c r="F235" s="142"/>
      <c r="G235" s="142"/>
      <c r="H235" s="179"/>
      <c r="I235" s="179"/>
      <c r="J235" s="179"/>
      <c r="K235" s="170">
        <f>SUM(J236:J270)</f>
        <v>0</v>
      </c>
      <c r="L235" s="164"/>
      <c r="M235" s="171">
        <f>SUM(M236:M270)</f>
        <v>0</v>
      </c>
      <c r="N235" s="274"/>
      <c r="O235" s="262"/>
      <c r="P235" s="263"/>
      <c r="Q235" s="263"/>
      <c r="R235" s="263"/>
      <c r="S235" s="264">
        <f>SUM(R236:R270)</f>
        <v>0</v>
      </c>
    </row>
    <row r="236" spans="1:19" ht="15" customHeight="1">
      <c r="A236" s="1"/>
      <c r="B236" s="116">
        <v>20.01</v>
      </c>
      <c r="C236" s="15" t="s">
        <v>137</v>
      </c>
      <c r="D236" s="135"/>
      <c r="E236" s="143"/>
      <c r="F236" s="143"/>
      <c r="G236" s="143"/>
      <c r="H236" s="180"/>
      <c r="I236" s="180"/>
      <c r="J236" s="161"/>
      <c r="K236" s="181"/>
      <c r="L236" s="164"/>
      <c r="M236" s="174"/>
      <c r="N236" s="272"/>
      <c r="O236" s="300"/>
      <c r="P236" s="300"/>
      <c r="Q236" s="300"/>
      <c r="R236" s="261"/>
      <c r="S236" s="261"/>
    </row>
    <row r="237" spans="1:19" ht="15" customHeight="1">
      <c r="A237" s="1"/>
      <c r="B237" s="122" t="s">
        <v>683</v>
      </c>
      <c r="C237" s="15"/>
      <c r="D237" s="88" t="s">
        <v>138</v>
      </c>
      <c r="E237" s="71"/>
      <c r="F237" s="87"/>
      <c r="G237" s="78" t="s">
        <v>434</v>
      </c>
      <c r="H237" s="172"/>
      <c r="I237" s="172"/>
      <c r="J237" s="172">
        <f>SUM(H237*I237)</f>
        <v>0</v>
      </c>
      <c r="K237" s="176"/>
      <c r="L237" s="164"/>
      <c r="M237" s="174"/>
      <c r="N237" s="272"/>
      <c r="O237" s="300">
        <v>0</v>
      </c>
      <c r="P237" s="300">
        <v>0</v>
      </c>
      <c r="Q237" s="300">
        <f aca="true" t="shared" si="40" ref="Q237:Q270">+O237+P237</f>
        <v>0</v>
      </c>
      <c r="R237" s="261">
        <f>+J237*P237</f>
        <v>0</v>
      </c>
      <c r="S237" s="46"/>
    </row>
    <row r="238" spans="1:19" ht="15" customHeight="1">
      <c r="A238" s="1"/>
      <c r="B238" s="122" t="s">
        <v>684</v>
      </c>
      <c r="C238" s="15"/>
      <c r="D238" s="47" t="s">
        <v>139</v>
      </c>
      <c r="E238" s="48"/>
      <c r="F238" s="84"/>
      <c r="G238" s="41" t="s">
        <v>434</v>
      </c>
      <c r="H238" s="175"/>
      <c r="I238" s="175"/>
      <c r="J238" s="175">
        <f aca="true" t="shared" si="41" ref="J238:J270">SUM(H238*I238)</f>
        <v>0</v>
      </c>
      <c r="K238" s="176"/>
      <c r="L238" s="164"/>
      <c r="M238" s="174"/>
      <c r="N238" s="272"/>
      <c r="O238" s="300">
        <v>0</v>
      </c>
      <c r="P238" s="300">
        <v>0</v>
      </c>
      <c r="Q238" s="300">
        <f t="shared" si="40"/>
        <v>0</v>
      </c>
      <c r="R238" s="261">
        <f>+J238*P238</f>
        <v>0</v>
      </c>
      <c r="S238" s="46"/>
    </row>
    <row r="239" spans="1:19" ht="15" customHeight="1">
      <c r="A239" s="1"/>
      <c r="B239" s="122" t="s">
        <v>685</v>
      </c>
      <c r="C239" s="15"/>
      <c r="D239" s="47" t="s">
        <v>140</v>
      </c>
      <c r="E239" s="48"/>
      <c r="F239" s="84"/>
      <c r="G239" s="31" t="s">
        <v>58</v>
      </c>
      <c r="H239" s="175"/>
      <c r="I239" s="175"/>
      <c r="J239" s="175">
        <f t="shared" si="41"/>
        <v>0</v>
      </c>
      <c r="K239" s="176"/>
      <c r="L239" s="164"/>
      <c r="M239" s="174"/>
      <c r="N239" s="272"/>
      <c r="O239" s="300">
        <v>0</v>
      </c>
      <c r="P239" s="300">
        <v>0</v>
      </c>
      <c r="Q239" s="300">
        <f t="shared" si="40"/>
        <v>0</v>
      </c>
      <c r="R239" s="261">
        <f>+J239*P239</f>
        <v>0</v>
      </c>
      <c r="S239" s="46"/>
    </row>
    <row r="240" spans="1:19" ht="15" customHeight="1">
      <c r="A240" s="1"/>
      <c r="B240" s="122" t="s">
        <v>686</v>
      </c>
      <c r="C240" s="15"/>
      <c r="D240" s="94" t="s">
        <v>289</v>
      </c>
      <c r="E240" s="49"/>
      <c r="F240" s="84"/>
      <c r="G240" s="31" t="s">
        <v>58</v>
      </c>
      <c r="H240" s="175"/>
      <c r="I240" s="175"/>
      <c r="J240" s="175">
        <f t="shared" si="41"/>
        <v>0</v>
      </c>
      <c r="K240" s="176"/>
      <c r="L240" s="164"/>
      <c r="M240" s="174"/>
      <c r="N240" s="272"/>
      <c r="O240" s="300">
        <v>0</v>
      </c>
      <c r="P240" s="300">
        <v>0</v>
      </c>
      <c r="Q240" s="300">
        <f t="shared" si="40"/>
        <v>0</v>
      </c>
      <c r="R240" s="261">
        <f>+J240*P240</f>
        <v>0</v>
      </c>
      <c r="S240" s="46"/>
    </row>
    <row r="241" spans="1:19" ht="15" customHeight="1">
      <c r="A241" s="1"/>
      <c r="B241" s="122" t="s">
        <v>687</v>
      </c>
      <c r="C241" s="15"/>
      <c r="D241" s="85" t="s">
        <v>296</v>
      </c>
      <c r="E241" s="86"/>
      <c r="F241" s="89"/>
      <c r="G241" s="37" t="s">
        <v>285</v>
      </c>
      <c r="H241" s="173"/>
      <c r="I241" s="173"/>
      <c r="J241" s="173">
        <f t="shared" si="41"/>
        <v>0</v>
      </c>
      <c r="K241" s="176"/>
      <c r="L241" s="164"/>
      <c r="M241" s="174"/>
      <c r="N241" s="272"/>
      <c r="O241" s="300">
        <v>0</v>
      </c>
      <c r="P241" s="300">
        <v>0</v>
      </c>
      <c r="Q241" s="300">
        <f t="shared" si="40"/>
        <v>0</v>
      </c>
      <c r="R241" s="261">
        <f>+J241*P241</f>
        <v>0</v>
      </c>
      <c r="S241" s="46"/>
    </row>
    <row r="242" spans="1:19" ht="15" customHeight="1">
      <c r="A242" s="1"/>
      <c r="B242" s="116">
        <v>20.02</v>
      </c>
      <c r="C242" s="139" t="s">
        <v>682</v>
      </c>
      <c r="D242" s="35"/>
      <c r="E242" s="35"/>
      <c r="F242" s="36"/>
      <c r="G242" s="36"/>
      <c r="H242" s="177"/>
      <c r="I242" s="177"/>
      <c r="J242" s="178"/>
      <c r="K242" s="181"/>
      <c r="L242" s="164"/>
      <c r="M242" s="174"/>
      <c r="N242" s="272"/>
      <c r="O242" s="300"/>
      <c r="P242" s="300"/>
      <c r="Q242" s="300"/>
      <c r="R242" s="261"/>
      <c r="S242" s="46"/>
    </row>
    <row r="243" spans="1:19" ht="15" customHeight="1">
      <c r="A243" s="1"/>
      <c r="B243" s="122" t="s">
        <v>688</v>
      </c>
      <c r="C243" s="93"/>
      <c r="D243" s="88" t="s">
        <v>290</v>
      </c>
      <c r="E243" s="71"/>
      <c r="F243" s="87"/>
      <c r="G243" s="33" t="s">
        <v>58</v>
      </c>
      <c r="H243" s="172"/>
      <c r="I243" s="172"/>
      <c r="J243" s="172">
        <f t="shared" si="41"/>
        <v>0</v>
      </c>
      <c r="K243" s="176"/>
      <c r="L243" s="164"/>
      <c r="M243" s="174"/>
      <c r="N243" s="272"/>
      <c r="O243" s="300">
        <v>0</v>
      </c>
      <c r="P243" s="300">
        <v>0</v>
      </c>
      <c r="Q243" s="300">
        <f t="shared" si="40"/>
        <v>0</v>
      </c>
      <c r="R243" s="261">
        <f aca="true" t="shared" si="42" ref="R243:R270">+J243*P243</f>
        <v>0</v>
      </c>
      <c r="S243" s="46"/>
    </row>
    <row r="244" spans="1:19" ht="15" customHeight="1">
      <c r="A244" s="1"/>
      <c r="B244" s="122" t="s">
        <v>689</v>
      </c>
      <c r="C244" s="93"/>
      <c r="D244" s="47" t="s">
        <v>291</v>
      </c>
      <c r="E244" s="48"/>
      <c r="F244" s="84"/>
      <c r="G244" s="31" t="s">
        <v>18</v>
      </c>
      <c r="H244" s="175"/>
      <c r="I244" s="175"/>
      <c r="J244" s="175">
        <f t="shared" si="41"/>
        <v>0</v>
      </c>
      <c r="K244" s="176"/>
      <c r="L244" s="164"/>
      <c r="M244" s="174"/>
      <c r="N244" s="272"/>
      <c r="O244" s="300">
        <v>0</v>
      </c>
      <c r="P244" s="300">
        <v>0</v>
      </c>
      <c r="Q244" s="300">
        <f t="shared" si="40"/>
        <v>0</v>
      </c>
      <c r="R244" s="261">
        <f t="shared" si="42"/>
        <v>0</v>
      </c>
      <c r="S244" s="46"/>
    </row>
    <row r="245" spans="1:19" ht="15" customHeight="1">
      <c r="A245" s="1"/>
      <c r="B245" s="122" t="s">
        <v>690</v>
      </c>
      <c r="C245" s="50"/>
      <c r="D245" s="47" t="s">
        <v>292</v>
      </c>
      <c r="E245" s="48"/>
      <c r="F245" s="84"/>
      <c r="G245" s="31" t="s">
        <v>58</v>
      </c>
      <c r="H245" s="175"/>
      <c r="I245" s="175"/>
      <c r="J245" s="175">
        <f t="shared" si="41"/>
        <v>0</v>
      </c>
      <c r="K245" s="176"/>
      <c r="L245" s="164"/>
      <c r="M245" s="174"/>
      <c r="N245" s="272"/>
      <c r="O245" s="300">
        <v>0</v>
      </c>
      <c r="P245" s="300">
        <v>0</v>
      </c>
      <c r="Q245" s="300">
        <f t="shared" si="40"/>
        <v>0</v>
      </c>
      <c r="R245" s="261">
        <f t="shared" si="42"/>
        <v>0</v>
      </c>
      <c r="S245" s="46"/>
    </row>
    <row r="246" spans="1:19" ht="15" customHeight="1">
      <c r="A246" s="1"/>
      <c r="B246" s="122" t="s">
        <v>691</v>
      </c>
      <c r="C246" s="15"/>
      <c r="D246" s="95" t="s">
        <v>497</v>
      </c>
      <c r="E246" s="67"/>
      <c r="F246" s="84"/>
      <c r="G246" s="31" t="s">
        <v>285</v>
      </c>
      <c r="H246" s="175"/>
      <c r="I246" s="175"/>
      <c r="J246" s="175">
        <f t="shared" si="41"/>
        <v>0</v>
      </c>
      <c r="K246" s="176"/>
      <c r="L246" s="164"/>
      <c r="M246" s="174"/>
      <c r="N246" s="272"/>
      <c r="O246" s="300">
        <v>0</v>
      </c>
      <c r="P246" s="300">
        <v>0</v>
      </c>
      <c r="Q246" s="300">
        <f t="shared" si="40"/>
        <v>0</v>
      </c>
      <c r="R246" s="261">
        <f t="shared" si="42"/>
        <v>0</v>
      </c>
      <c r="S246" s="46"/>
    </row>
    <row r="247" spans="1:19" ht="15" customHeight="1">
      <c r="A247" s="1"/>
      <c r="B247" s="122" t="s">
        <v>692</v>
      </c>
      <c r="C247" s="15"/>
      <c r="D247" s="52" t="s">
        <v>496</v>
      </c>
      <c r="E247" s="72"/>
      <c r="F247" s="84"/>
      <c r="G247" s="31" t="s">
        <v>285</v>
      </c>
      <c r="H247" s="175"/>
      <c r="I247" s="175"/>
      <c r="J247" s="175">
        <f t="shared" si="41"/>
        <v>0</v>
      </c>
      <c r="K247" s="176"/>
      <c r="L247" s="164"/>
      <c r="M247" s="174"/>
      <c r="N247" s="272"/>
      <c r="O247" s="300">
        <v>0</v>
      </c>
      <c r="P247" s="300">
        <v>0</v>
      </c>
      <c r="Q247" s="300">
        <f t="shared" si="40"/>
        <v>0</v>
      </c>
      <c r="R247" s="261">
        <f t="shared" si="42"/>
        <v>0</v>
      </c>
      <c r="S247" s="46"/>
    </row>
    <row r="248" spans="1:19" ht="15" customHeight="1">
      <c r="A248" s="1"/>
      <c r="B248" s="122" t="s">
        <v>693</v>
      </c>
      <c r="C248" s="15"/>
      <c r="D248" s="47" t="s">
        <v>293</v>
      </c>
      <c r="E248" s="48"/>
      <c r="F248" s="84"/>
      <c r="G248" s="31" t="s">
        <v>28</v>
      </c>
      <c r="H248" s="175"/>
      <c r="I248" s="175"/>
      <c r="J248" s="175">
        <f t="shared" si="41"/>
        <v>0</v>
      </c>
      <c r="K248" s="176"/>
      <c r="L248" s="164"/>
      <c r="M248" s="174"/>
      <c r="N248" s="272"/>
      <c r="O248" s="300">
        <v>0</v>
      </c>
      <c r="P248" s="300">
        <v>0</v>
      </c>
      <c r="Q248" s="300">
        <f t="shared" si="40"/>
        <v>0</v>
      </c>
      <c r="R248" s="261">
        <f t="shared" si="42"/>
        <v>0</v>
      </c>
      <c r="S248" s="46"/>
    </row>
    <row r="249" spans="1:19" ht="15" customHeight="1">
      <c r="A249" s="1"/>
      <c r="B249" s="122" t="s">
        <v>694</v>
      </c>
      <c r="C249" s="15"/>
      <c r="D249" s="47" t="s">
        <v>294</v>
      </c>
      <c r="E249" s="48"/>
      <c r="F249" s="84"/>
      <c r="G249" s="31" t="s">
        <v>285</v>
      </c>
      <c r="H249" s="175"/>
      <c r="I249" s="175"/>
      <c r="J249" s="175">
        <f t="shared" si="41"/>
        <v>0</v>
      </c>
      <c r="K249" s="176"/>
      <c r="L249" s="164"/>
      <c r="M249" s="174"/>
      <c r="N249" s="272"/>
      <c r="O249" s="300">
        <v>0</v>
      </c>
      <c r="P249" s="300">
        <v>0</v>
      </c>
      <c r="Q249" s="300">
        <f t="shared" si="40"/>
        <v>0</v>
      </c>
      <c r="R249" s="261">
        <f t="shared" si="42"/>
        <v>0</v>
      </c>
      <c r="S249" s="46"/>
    </row>
    <row r="250" spans="1:19" ht="15" customHeight="1">
      <c r="A250" s="1"/>
      <c r="B250" s="122" t="s">
        <v>695</v>
      </c>
      <c r="C250" s="15"/>
      <c r="D250" s="99" t="s">
        <v>581</v>
      </c>
      <c r="E250" s="49"/>
      <c r="F250" s="84"/>
      <c r="G250" s="31" t="s">
        <v>58</v>
      </c>
      <c r="H250" s="175"/>
      <c r="I250" s="175"/>
      <c r="J250" s="175">
        <f t="shared" si="41"/>
        <v>0</v>
      </c>
      <c r="K250" s="176"/>
      <c r="L250" s="164"/>
      <c r="M250" s="174"/>
      <c r="N250" s="272"/>
      <c r="O250" s="300">
        <v>0</v>
      </c>
      <c r="P250" s="300">
        <v>0</v>
      </c>
      <c r="Q250" s="300">
        <f t="shared" si="40"/>
        <v>0</v>
      </c>
      <c r="R250" s="261">
        <f t="shared" si="42"/>
        <v>0</v>
      </c>
      <c r="S250" s="46"/>
    </row>
    <row r="251" spans="1:19" ht="15" customHeight="1">
      <c r="A251" s="1"/>
      <c r="B251" s="122" t="s">
        <v>696</v>
      </c>
      <c r="C251" s="15"/>
      <c r="D251" s="99" t="s">
        <v>580</v>
      </c>
      <c r="E251" s="49"/>
      <c r="F251" s="84"/>
      <c r="G251" s="31" t="s">
        <v>58</v>
      </c>
      <c r="H251" s="175"/>
      <c r="I251" s="175"/>
      <c r="J251" s="175"/>
      <c r="K251" s="176"/>
      <c r="L251" s="164"/>
      <c r="M251" s="174"/>
      <c r="N251" s="272"/>
      <c r="O251" s="300">
        <v>0</v>
      </c>
      <c r="P251" s="300">
        <v>0</v>
      </c>
      <c r="Q251" s="300">
        <f t="shared" si="40"/>
        <v>0</v>
      </c>
      <c r="R251" s="261">
        <f t="shared" si="42"/>
        <v>0</v>
      </c>
      <c r="S251" s="46"/>
    </row>
    <row r="252" spans="1:19" ht="15" customHeight="1">
      <c r="A252" s="1"/>
      <c r="B252" s="122" t="s">
        <v>697</v>
      </c>
      <c r="C252" s="15"/>
      <c r="D252" s="99" t="s">
        <v>583</v>
      </c>
      <c r="E252" s="49"/>
      <c r="F252" s="84"/>
      <c r="G252" s="31" t="s">
        <v>58</v>
      </c>
      <c r="H252" s="175"/>
      <c r="I252" s="175"/>
      <c r="J252" s="175">
        <f t="shared" si="41"/>
        <v>0</v>
      </c>
      <c r="K252" s="176"/>
      <c r="L252" s="164"/>
      <c r="M252" s="174"/>
      <c r="N252" s="272"/>
      <c r="O252" s="300">
        <v>0</v>
      </c>
      <c r="P252" s="300">
        <v>0</v>
      </c>
      <c r="Q252" s="300">
        <f t="shared" si="40"/>
        <v>0</v>
      </c>
      <c r="R252" s="261">
        <f t="shared" si="42"/>
        <v>0</v>
      </c>
      <c r="S252" s="46"/>
    </row>
    <row r="253" spans="1:19" ht="15" customHeight="1">
      <c r="A253" s="1"/>
      <c r="B253" s="122" t="s">
        <v>698</v>
      </c>
      <c r="C253" s="15"/>
      <c r="D253" s="100" t="s">
        <v>582</v>
      </c>
      <c r="E253" s="98"/>
      <c r="F253" s="84"/>
      <c r="G253" s="31" t="s">
        <v>58</v>
      </c>
      <c r="H253" s="175"/>
      <c r="I253" s="175"/>
      <c r="J253" s="175"/>
      <c r="K253" s="176"/>
      <c r="L253" s="164"/>
      <c r="M253" s="174"/>
      <c r="N253" s="272"/>
      <c r="O253" s="300">
        <v>0</v>
      </c>
      <c r="P253" s="300">
        <v>0</v>
      </c>
      <c r="Q253" s="300">
        <f t="shared" si="40"/>
        <v>0</v>
      </c>
      <c r="R253" s="261">
        <f t="shared" si="42"/>
        <v>0</v>
      </c>
      <c r="S253" s="46"/>
    </row>
    <row r="254" spans="1:19" ht="15" customHeight="1">
      <c r="A254" s="1"/>
      <c r="B254" s="122" t="s">
        <v>699</v>
      </c>
      <c r="C254" s="15"/>
      <c r="D254" s="94" t="s">
        <v>295</v>
      </c>
      <c r="E254" s="49"/>
      <c r="F254" s="84"/>
      <c r="G254" s="31" t="s">
        <v>58</v>
      </c>
      <c r="H254" s="175"/>
      <c r="I254" s="175"/>
      <c r="J254" s="175">
        <f t="shared" si="41"/>
        <v>0</v>
      </c>
      <c r="K254" s="176"/>
      <c r="L254" s="164"/>
      <c r="M254" s="174"/>
      <c r="N254" s="272"/>
      <c r="O254" s="300">
        <v>0</v>
      </c>
      <c r="P254" s="300">
        <v>0</v>
      </c>
      <c r="Q254" s="300">
        <f t="shared" si="40"/>
        <v>0</v>
      </c>
      <c r="R254" s="261">
        <f t="shared" si="42"/>
        <v>0</v>
      </c>
      <c r="S254" s="46"/>
    </row>
    <row r="255" spans="1:19" ht="15" customHeight="1">
      <c r="A255" s="1"/>
      <c r="B255" s="122" t="s">
        <v>700</v>
      </c>
      <c r="C255" s="12"/>
      <c r="D255" s="51" t="s">
        <v>586</v>
      </c>
      <c r="E255" s="98"/>
      <c r="F255" s="31"/>
      <c r="G255" s="31" t="s">
        <v>285</v>
      </c>
      <c r="H255" s="175"/>
      <c r="I255" s="175"/>
      <c r="J255" s="175">
        <f t="shared" si="41"/>
        <v>0</v>
      </c>
      <c r="K255" s="176"/>
      <c r="L255" s="164"/>
      <c r="M255" s="174"/>
      <c r="N255" s="272"/>
      <c r="O255" s="300">
        <v>0</v>
      </c>
      <c r="P255" s="300">
        <v>0</v>
      </c>
      <c r="Q255" s="300">
        <f t="shared" si="40"/>
        <v>0</v>
      </c>
      <c r="R255" s="261">
        <f t="shared" si="42"/>
        <v>0</v>
      </c>
      <c r="S255" s="46"/>
    </row>
    <row r="256" spans="1:19" ht="15" customHeight="1">
      <c r="A256" s="1"/>
      <c r="B256" s="122" t="s">
        <v>701</v>
      </c>
      <c r="C256" s="15"/>
      <c r="D256" s="99" t="s">
        <v>587</v>
      </c>
      <c r="E256" s="49"/>
      <c r="F256" s="84"/>
      <c r="G256" s="31" t="s">
        <v>285</v>
      </c>
      <c r="H256" s="175"/>
      <c r="I256" s="175"/>
      <c r="J256" s="175"/>
      <c r="K256" s="176"/>
      <c r="L256" s="164"/>
      <c r="M256" s="174"/>
      <c r="N256" s="272"/>
      <c r="O256" s="300">
        <v>0</v>
      </c>
      <c r="P256" s="300">
        <v>0</v>
      </c>
      <c r="Q256" s="300">
        <f t="shared" si="40"/>
        <v>0</v>
      </c>
      <c r="R256" s="261">
        <f t="shared" si="42"/>
        <v>0</v>
      </c>
      <c r="S256" s="46"/>
    </row>
    <row r="257" spans="1:19" ht="15" customHeight="1">
      <c r="A257" s="1"/>
      <c r="B257" s="122" t="s">
        <v>702</v>
      </c>
      <c r="C257" s="12"/>
      <c r="D257" s="51" t="s">
        <v>584</v>
      </c>
      <c r="E257" s="98"/>
      <c r="F257" s="31"/>
      <c r="G257" s="31" t="s">
        <v>58</v>
      </c>
      <c r="H257" s="175"/>
      <c r="I257" s="175"/>
      <c r="J257" s="175">
        <f t="shared" si="41"/>
        <v>0</v>
      </c>
      <c r="K257" s="176"/>
      <c r="L257" s="164"/>
      <c r="M257" s="174"/>
      <c r="N257" s="272"/>
      <c r="O257" s="300">
        <v>0</v>
      </c>
      <c r="P257" s="300">
        <v>0</v>
      </c>
      <c r="Q257" s="300">
        <f t="shared" si="40"/>
        <v>0</v>
      </c>
      <c r="R257" s="261">
        <f t="shared" si="42"/>
        <v>0</v>
      </c>
      <c r="S257" s="46"/>
    </row>
    <row r="258" spans="1:19" ht="15" customHeight="1">
      <c r="A258" s="1"/>
      <c r="B258" s="122" t="s">
        <v>703</v>
      </c>
      <c r="C258" s="15"/>
      <c r="D258" s="99" t="s">
        <v>585</v>
      </c>
      <c r="E258" s="49"/>
      <c r="F258" s="84"/>
      <c r="G258" s="31" t="s">
        <v>58</v>
      </c>
      <c r="H258" s="175"/>
      <c r="I258" s="175"/>
      <c r="J258" s="175"/>
      <c r="K258" s="176"/>
      <c r="L258" s="164"/>
      <c r="M258" s="174"/>
      <c r="N258" s="272"/>
      <c r="O258" s="300">
        <v>0</v>
      </c>
      <c r="P258" s="300">
        <v>0</v>
      </c>
      <c r="Q258" s="300">
        <f t="shared" si="40"/>
        <v>0</v>
      </c>
      <c r="R258" s="261">
        <f t="shared" si="42"/>
        <v>0</v>
      </c>
      <c r="S258" s="46"/>
    </row>
    <row r="259" spans="1:19" ht="15" customHeight="1">
      <c r="A259" s="1"/>
      <c r="B259" s="122" t="s">
        <v>704</v>
      </c>
      <c r="C259" s="12"/>
      <c r="D259" s="51" t="s">
        <v>589</v>
      </c>
      <c r="E259" s="98"/>
      <c r="F259" s="31"/>
      <c r="G259" s="31" t="s">
        <v>58</v>
      </c>
      <c r="H259" s="175"/>
      <c r="I259" s="175"/>
      <c r="J259" s="175">
        <f t="shared" si="41"/>
        <v>0</v>
      </c>
      <c r="K259" s="176"/>
      <c r="L259" s="164"/>
      <c r="M259" s="174"/>
      <c r="N259" s="272"/>
      <c r="O259" s="300">
        <v>0</v>
      </c>
      <c r="P259" s="300">
        <v>0</v>
      </c>
      <c r="Q259" s="300">
        <f t="shared" si="40"/>
        <v>0</v>
      </c>
      <c r="R259" s="261">
        <f t="shared" si="42"/>
        <v>0</v>
      </c>
      <c r="S259" s="46"/>
    </row>
    <row r="260" spans="1:19" ht="15" customHeight="1">
      <c r="A260" s="1"/>
      <c r="B260" s="122" t="s">
        <v>705</v>
      </c>
      <c r="C260" s="15"/>
      <c r="D260" s="100" t="s">
        <v>588</v>
      </c>
      <c r="E260" s="97"/>
      <c r="F260" s="84"/>
      <c r="G260" s="31" t="s">
        <v>58</v>
      </c>
      <c r="H260" s="175"/>
      <c r="I260" s="175"/>
      <c r="J260" s="175"/>
      <c r="K260" s="176"/>
      <c r="L260" s="164"/>
      <c r="M260" s="174"/>
      <c r="N260" s="272"/>
      <c r="O260" s="300">
        <v>0</v>
      </c>
      <c r="P260" s="300">
        <v>0</v>
      </c>
      <c r="Q260" s="300">
        <f t="shared" si="40"/>
        <v>0</v>
      </c>
      <c r="R260" s="261">
        <f t="shared" si="42"/>
        <v>0</v>
      </c>
      <c r="S260" s="46"/>
    </row>
    <row r="261" spans="1:19" ht="15" customHeight="1">
      <c r="A261" s="1"/>
      <c r="B261" s="122" t="s">
        <v>706</v>
      </c>
      <c r="C261" s="15"/>
      <c r="D261" s="47" t="s">
        <v>142</v>
      </c>
      <c r="E261" s="48"/>
      <c r="F261" s="84"/>
      <c r="G261" s="31" t="s">
        <v>58</v>
      </c>
      <c r="H261" s="175"/>
      <c r="I261" s="175"/>
      <c r="J261" s="175">
        <f t="shared" si="41"/>
        <v>0</v>
      </c>
      <c r="K261" s="176"/>
      <c r="L261" s="164"/>
      <c r="M261" s="174"/>
      <c r="N261" s="272"/>
      <c r="O261" s="300">
        <v>0</v>
      </c>
      <c r="P261" s="300">
        <v>0</v>
      </c>
      <c r="Q261" s="300">
        <f t="shared" si="40"/>
        <v>0</v>
      </c>
      <c r="R261" s="261">
        <f t="shared" si="42"/>
        <v>0</v>
      </c>
      <c r="S261" s="46"/>
    </row>
    <row r="262" spans="1:19" ht="15" customHeight="1">
      <c r="A262" s="1"/>
      <c r="B262" s="122" t="s">
        <v>707</v>
      </c>
      <c r="C262" s="92"/>
      <c r="D262" s="47" t="s">
        <v>143</v>
      </c>
      <c r="E262" s="48"/>
      <c r="F262" s="84"/>
      <c r="G262" s="31" t="s">
        <v>58</v>
      </c>
      <c r="H262" s="175"/>
      <c r="I262" s="175"/>
      <c r="J262" s="175">
        <f t="shared" si="41"/>
        <v>0</v>
      </c>
      <c r="K262" s="176"/>
      <c r="L262" s="164"/>
      <c r="M262" s="174"/>
      <c r="N262" s="272"/>
      <c r="O262" s="300">
        <v>0</v>
      </c>
      <c r="P262" s="300">
        <v>0</v>
      </c>
      <c r="Q262" s="300">
        <f t="shared" si="40"/>
        <v>0</v>
      </c>
      <c r="R262" s="261">
        <f t="shared" si="42"/>
        <v>0</v>
      </c>
      <c r="S262" s="46"/>
    </row>
    <row r="263" spans="1:19" ht="15" customHeight="1">
      <c r="A263" s="1"/>
      <c r="B263" s="122" t="s">
        <v>996</v>
      </c>
      <c r="C263" s="15" t="s">
        <v>144</v>
      </c>
      <c r="D263" s="47" t="s">
        <v>141</v>
      </c>
      <c r="E263" s="48"/>
      <c r="F263" s="84"/>
      <c r="G263" s="31" t="s">
        <v>58</v>
      </c>
      <c r="H263" s="175"/>
      <c r="I263" s="175"/>
      <c r="J263" s="175">
        <f t="shared" si="41"/>
        <v>0</v>
      </c>
      <c r="K263" s="176"/>
      <c r="L263" s="164"/>
      <c r="M263" s="174"/>
      <c r="N263" s="272"/>
      <c r="O263" s="300">
        <v>0</v>
      </c>
      <c r="P263" s="300">
        <v>0</v>
      </c>
      <c r="Q263" s="300">
        <f t="shared" si="40"/>
        <v>0</v>
      </c>
      <c r="R263" s="261">
        <f t="shared" si="42"/>
        <v>0</v>
      </c>
      <c r="S263" s="46"/>
    </row>
    <row r="264" spans="1:19" ht="15" customHeight="1">
      <c r="A264" s="1"/>
      <c r="B264" s="122" t="s">
        <v>997</v>
      </c>
      <c r="C264" s="144" t="s">
        <v>145</v>
      </c>
      <c r="D264" s="85" t="s">
        <v>146</v>
      </c>
      <c r="E264" s="86"/>
      <c r="F264" s="84"/>
      <c r="G264" s="31" t="s">
        <v>58</v>
      </c>
      <c r="H264" s="175"/>
      <c r="I264" s="175"/>
      <c r="J264" s="175">
        <f t="shared" si="41"/>
        <v>0</v>
      </c>
      <c r="K264" s="176"/>
      <c r="L264" s="164"/>
      <c r="M264" s="174"/>
      <c r="N264" s="272"/>
      <c r="O264" s="300">
        <v>0</v>
      </c>
      <c r="P264" s="300">
        <v>0</v>
      </c>
      <c r="Q264" s="300">
        <f t="shared" si="40"/>
        <v>0</v>
      </c>
      <c r="R264" s="261">
        <f t="shared" si="42"/>
        <v>0</v>
      </c>
      <c r="S264" s="46"/>
    </row>
    <row r="265" spans="1:19" ht="15" customHeight="1">
      <c r="A265" s="1"/>
      <c r="B265" s="122" t="s">
        <v>998</v>
      </c>
      <c r="C265" s="15" t="s">
        <v>147</v>
      </c>
      <c r="D265" s="47" t="s">
        <v>148</v>
      </c>
      <c r="E265" s="48"/>
      <c r="F265" s="84"/>
      <c r="G265" s="31" t="s">
        <v>58</v>
      </c>
      <c r="H265" s="175"/>
      <c r="I265" s="175"/>
      <c r="J265" s="175">
        <f t="shared" si="41"/>
        <v>0</v>
      </c>
      <c r="K265" s="176"/>
      <c r="L265" s="164"/>
      <c r="M265" s="174"/>
      <c r="N265" s="272"/>
      <c r="O265" s="300">
        <v>0</v>
      </c>
      <c r="P265" s="300">
        <v>0</v>
      </c>
      <c r="Q265" s="300">
        <f t="shared" si="40"/>
        <v>0</v>
      </c>
      <c r="R265" s="261">
        <f t="shared" si="42"/>
        <v>0</v>
      </c>
      <c r="S265" s="46"/>
    </row>
    <row r="266" spans="1:19" ht="15" customHeight="1">
      <c r="A266" s="1"/>
      <c r="B266" s="122" t="s">
        <v>708</v>
      </c>
      <c r="C266" s="39" t="s">
        <v>149</v>
      </c>
      <c r="D266" s="34" t="s">
        <v>150</v>
      </c>
      <c r="E266" s="34"/>
      <c r="F266" s="31"/>
      <c r="G266" s="31" t="s">
        <v>58</v>
      </c>
      <c r="H266" s="175"/>
      <c r="I266" s="175"/>
      <c r="J266" s="175">
        <f t="shared" si="41"/>
        <v>0</v>
      </c>
      <c r="K266" s="176"/>
      <c r="L266" s="164"/>
      <c r="M266" s="174"/>
      <c r="N266" s="272"/>
      <c r="O266" s="300">
        <v>0</v>
      </c>
      <c r="P266" s="300">
        <v>0</v>
      </c>
      <c r="Q266" s="300">
        <f t="shared" si="40"/>
        <v>0</v>
      </c>
      <c r="R266" s="261">
        <f t="shared" si="42"/>
        <v>0</v>
      </c>
      <c r="S266" s="46"/>
    </row>
    <row r="267" spans="1:19" ht="15" customHeight="1">
      <c r="A267" s="1"/>
      <c r="B267" s="122" t="s">
        <v>709</v>
      </c>
      <c r="C267" s="40"/>
      <c r="D267" s="38" t="s">
        <v>151</v>
      </c>
      <c r="E267" s="38"/>
      <c r="F267" s="31"/>
      <c r="G267" s="31" t="s">
        <v>58</v>
      </c>
      <c r="H267" s="175"/>
      <c r="I267" s="175"/>
      <c r="J267" s="175">
        <f t="shared" si="41"/>
        <v>0</v>
      </c>
      <c r="K267" s="176"/>
      <c r="L267" s="164"/>
      <c r="M267" s="174"/>
      <c r="N267" s="272"/>
      <c r="O267" s="300">
        <v>0</v>
      </c>
      <c r="P267" s="300">
        <v>0</v>
      </c>
      <c r="Q267" s="300">
        <f t="shared" si="40"/>
        <v>0</v>
      </c>
      <c r="R267" s="261">
        <f t="shared" si="42"/>
        <v>0</v>
      </c>
      <c r="S267" s="46"/>
    </row>
    <row r="268" spans="1:19" ht="15" customHeight="1">
      <c r="A268" s="1"/>
      <c r="B268" s="122" t="s">
        <v>710</v>
      </c>
      <c r="C268" s="77" t="s">
        <v>357</v>
      </c>
      <c r="D268" s="47" t="s">
        <v>152</v>
      </c>
      <c r="E268" s="48"/>
      <c r="F268" s="84"/>
      <c r="G268" s="31" t="s">
        <v>58</v>
      </c>
      <c r="H268" s="175"/>
      <c r="I268" s="175"/>
      <c r="J268" s="175">
        <f t="shared" si="41"/>
        <v>0</v>
      </c>
      <c r="K268" s="176"/>
      <c r="L268" s="164"/>
      <c r="M268" s="174"/>
      <c r="N268" s="272"/>
      <c r="O268" s="300">
        <v>0</v>
      </c>
      <c r="P268" s="300">
        <v>0</v>
      </c>
      <c r="Q268" s="300">
        <f t="shared" si="40"/>
        <v>0</v>
      </c>
      <c r="R268" s="261">
        <f t="shared" si="42"/>
        <v>0</v>
      </c>
      <c r="S268" s="46"/>
    </row>
    <row r="269" spans="1:19" ht="15" customHeight="1">
      <c r="A269" s="1"/>
      <c r="B269" s="122" t="s">
        <v>711</v>
      </c>
      <c r="C269" s="15"/>
      <c r="D269" s="47" t="s">
        <v>153</v>
      </c>
      <c r="E269" s="48"/>
      <c r="F269" s="84"/>
      <c r="G269" s="31" t="s">
        <v>58</v>
      </c>
      <c r="H269" s="175"/>
      <c r="I269" s="175"/>
      <c r="J269" s="175">
        <f t="shared" si="41"/>
        <v>0</v>
      </c>
      <c r="K269" s="176"/>
      <c r="L269" s="164"/>
      <c r="M269" s="174"/>
      <c r="N269" s="272"/>
      <c r="O269" s="300">
        <v>0</v>
      </c>
      <c r="P269" s="300">
        <v>0</v>
      </c>
      <c r="Q269" s="300">
        <f t="shared" si="40"/>
        <v>0</v>
      </c>
      <c r="R269" s="261">
        <f t="shared" si="42"/>
        <v>0</v>
      </c>
      <c r="S269" s="46"/>
    </row>
    <row r="270" spans="1:19" ht="15" customHeight="1">
      <c r="A270" s="1"/>
      <c r="B270" s="122" t="s">
        <v>712</v>
      </c>
      <c r="C270" s="15"/>
      <c r="D270" s="47" t="s">
        <v>154</v>
      </c>
      <c r="E270" s="48"/>
      <c r="F270" s="84"/>
      <c r="G270" s="31" t="s">
        <v>58</v>
      </c>
      <c r="H270" s="175"/>
      <c r="I270" s="175"/>
      <c r="J270" s="175">
        <f t="shared" si="41"/>
        <v>0</v>
      </c>
      <c r="K270" s="176"/>
      <c r="L270" s="164"/>
      <c r="M270" s="174"/>
      <c r="N270" s="272"/>
      <c r="O270" s="300">
        <v>0</v>
      </c>
      <c r="P270" s="300">
        <v>0</v>
      </c>
      <c r="Q270" s="300">
        <f t="shared" si="40"/>
        <v>0</v>
      </c>
      <c r="R270" s="261">
        <f t="shared" si="42"/>
        <v>0</v>
      </c>
      <c r="S270" s="265"/>
    </row>
    <row r="271" spans="1:19" ht="15" customHeight="1">
      <c r="A271" s="1"/>
      <c r="B271" s="115" t="s">
        <v>895</v>
      </c>
      <c r="C271" s="331" t="s">
        <v>333</v>
      </c>
      <c r="D271" s="118"/>
      <c r="E271" s="123" t="str">
        <f>+$E$6</f>
        <v>DIMENSIÓN</v>
      </c>
      <c r="F271" s="119"/>
      <c r="G271" s="119"/>
      <c r="H271" s="169"/>
      <c r="I271" s="169"/>
      <c r="J271" s="169"/>
      <c r="K271" s="170">
        <f>SUM(J272:J289)</f>
        <v>0</v>
      </c>
      <c r="L271" s="164"/>
      <c r="M271" s="171">
        <f>SUM(M272:M289)</f>
        <v>0</v>
      </c>
      <c r="N271" s="274"/>
      <c r="O271" s="262"/>
      <c r="P271" s="263"/>
      <c r="Q271" s="263"/>
      <c r="R271" s="263"/>
      <c r="S271" s="264">
        <f>SUM(R272:R289)</f>
        <v>0</v>
      </c>
    </row>
    <row r="272" spans="1:19" ht="15" customHeight="1">
      <c r="A272" s="1"/>
      <c r="B272" s="122" t="s">
        <v>896</v>
      </c>
      <c r="C272" s="12" t="s">
        <v>335</v>
      </c>
      <c r="D272" s="88"/>
      <c r="E272" s="70"/>
      <c r="F272" s="69"/>
      <c r="G272" s="69"/>
      <c r="H272" s="182"/>
      <c r="I272" s="182"/>
      <c r="J272" s="183"/>
      <c r="K272" s="173"/>
      <c r="L272" s="164"/>
      <c r="M272" s="174"/>
      <c r="N272" s="272"/>
      <c r="O272" s="300"/>
      <c r="P272" s="300"/>
      <c r="Q272" s="300"/>
      <c r="R272" s="261"/>
      <c r="S272" s="261"/>
    </row>
    <row r="273" spans="1:19" ht="15" customHeight="1">
      <c r="A273" s="1"/>
      <c r="B273" s="122" t="s">
        <v>415</v>
      </c>
      <c r="C273" s="12"/>
      <c r="D273" s="32" t="s">
        <v>336</v>
      </c>
      <c r="E273" s="32"/>
      <c r="F273" s="31"/>
      <c r="G273" s="31" t="s">
        <v>58</v>
      </c>
      <c r="H273" s="175"/>
      <c r="I273" s="175"/>
      <c r="J273" s="175">
        <f aca="true" t="shared" si="43" ref="J273:J288">SUM(H273*I273)</f>
        <v>0</v>
      </c>
      <c r="K273" s="176"/>
      <c r="L273" s="164"/>
      <c r="M273" s="174"/>
      <c r="N273" s="272"/>
      <c r="O273" s="300">
        <v>0</v>
      </c>
      <c r="P273" s="300">
        <v>0</v>
      </c>
      <c r="Q273" s="300">
        <f aca="true" t="shared" si="44" ref="Q273:Q288">+O273+P273</f>
        <v>0</v>
      </c>
      <c r="R273" s="261">
        <f>+J273*P273</f>
        <v>0</v>
      </c>
      <c r="S273" s="46"/>
    </row>
    <row r="274" spans="1:19" ht="15" customHeight="1">
      <c r="A274" s="1"/>
      <c r="B274" s="122" t="s">
        <v>416</v>
      </c>
      <c r="C274" s="12"/>
      <c r="D274" s="32" t="s">
        <v>337</v>
      </c>
      <c r="E274" s="32"/>
      <c r="F274" s="31"/>
      <c r="G274" s="31" t="s">
        <v>58</v>
      </c>
      <c r="H274" s="175"/>
      <c r="I274" s="175"/>
      <c r="J274" s="175">
        <f t="shared" si="43"/>
        <v>0</v>
      </c>
      <c r="K274" s="176"/>
      <c r="L274" s="164"/>
      <c r="M274" s="174"/>
      <c r="N274" s="272"/>
      <c r="O274" s="300">
        <v>0</v>
      </c>
      <c r="P274" s="300">
        <v>0</v>
      </c>
      <c r="Q274" s="300">
        <f t="shared" si="44"/>
        <v>0</v>
      </c>
      <c r="R274" s="261">
        <f>+J274*P274</f>
        <v>0</v>
      </c>
      <c r="S274" s="46"/>
    </row>
    <row r="275" spans="1:19" ht="15" customHeight="1">
      <c r="A275" s="1"/>
      <c r="B275" s="122" t="s">
        <v>417</v>
      </c>
      <c r="C275" s="12"/>
      <c r="D275" s="32" t="s">
        <v>339</v>
      </c>
      <c r="E275" s="32"/>
      <c r="F275" s="31"/>
      <c r="G275" s="31" t="s">
        <v>58</v>
      </c>
      <c r="H275" s="175"/>
      <c r="I275" s="175"/>
      <c r="J275" s="175">
        <f t="shared" si="43"/>
        <v>0</v>
      </c>
      <c r="K275" s="176"/>
      <c r="L275" s="164"/>
      <c r="M275" s="174"/>
      <c r="N275" s="272"/>
      <c r="O275" s="300">
        <v>0</v>
      </c>
      <c r="P275" s="300">
        <v>0</v>
      </c>
      <c r="Q275" s="300">
        <f t="shared" si="44"/>
        <v>0</v>
      </c>
      <c r="R275" s="261">
        <f>+J275*P275</f>
        <v>0</v>
      </c>
      <c r="S275" s="46"/>
    </row>
    <row r="276" spans="1:19" ht="15" customHeight="1">
      <c r="A276" s="1"/>
      <c r="B276" s="122" t="s">
        <v>418</v>
      </c>
      <c r="C276" s="12"/>
      <c r="D276" s="32" t="s">
        <v>338</v>
      </c>
      <c r="E276" s="32"/>
      <c r="F276" s="31"/>
      <c r="G276" s="31" t="s">
        <v>58</v>
      </c>
      <c r="H276" s="175"/>
      <c r="I276" s="175"/>
      <c r="J276" s="175">
        <f t="shared" si="43"/>
        <v>0</v>
      </c>
      <c r="K276" s="176"/>
      <c r="L276" s="164"/>
      <c r="M276" s="174"/>
      <c r="N276" s="272"/>
      <c r="O276" s="300">
        <v>0</v>
      </c>
      <c r="P276" s="300">
        <v>0</v>
      </c>
      <c r="Q276" s="300">
        <f t="shared" si="44"/>
        <v>0</v>
      </c>
      <c r="R276" s="261">
        <f>+J276*P276</f>
        <v>0</v>
      </c>
      <c r="S276" s="46"/>
    </row>
    <row r="277" spans="1:19" ht="15" customHeight="1">
      <c r="A277" s="1"/>
      <c r="B277" s="122" t="s">
        <v>419</v>
      </c>
      <c r="C277" s="12"/>
      <c r="D277" s="38" t="s">
        <v>340</v>
      </c>
      <c r="E277" s="38"/>
      <c r="F277" s="37"/>
      <c r="G277" s="37" t="s">
        <v>58</v>
      </c>
      <c r="H277" s="173"/>
      <c r="I277" s="173"/>
      <c r="J277" s="173">
        <f t="shared" si="43"/>
        <v>0</v>
      </c>
      <c r="K277" s="176"/>
      <c r="L277" s="164"/>
      <c r="M277" s="174"/>
      <c r="N277" s="272"/>
      <c r="O277" s="300">
        <v>0</v>
      </c>
      <c r="P277" s="300">
        <v>0</v>
      </c>
      <c r="Q277" s="300">
        <f t="shared" si="44"/>
        <v>0</v>
      </c>
      <c r="R277" s="261">
        <f>+J277*P277</f>
        <v>0</v>
      </c>
      <c r="S277" s="46"/>
    </row>
    <row r="278" spans="1:19" ht="15" customHeight="1">
      <c r="A278" s="1"/>
      <c r="B278" s="122" t="s">
        <v>894</v>
      </c>
      <c r="C278" s="39" t="s">
        <v>341</v>
      </c>
      <c r="D278" s="47"/>
      <c r="E278" s="35"/>
      <c r="F278" s="36"/>
      <c r="G278" s="36"/>
      <c r="H278" s="177"/>
      <c r="I278" s="177"/>
      <c r="J278" s="178"/>
      <c r="K278" s="176"/>
      <c r="L278" s="164"/>
      <c r="M278" s="174"/>
      <c r="N278" s="272"/>
      <c r="O278" s="300"/>
      <c r="P278" s="300"/>
      <c r="Q278" s="300"/>
      <c r="R278" s="261"/>
      <c r="S278" s="46"/>
    </row>
    <row r="279" spans="1:19" ht="15" customHeight="1">
      <c r="A279" s="1"/>
      <c r="B279" s="122" t="s">
        <v>420</v>
      </c>
      <c r="C279" s="12"/>
      <c r="D279" s="34" t="s">
        <v>336</v>
      </c>
      <c r="E279" s="34"/>
      <c r="F279" s="33"/>
      <c r="G279" s="33" t="s">
        <v>58</v>
      </c>
      <c r="H279" s="172"/>
      <c r="I279" s="172"/>
      <c r="J279" s="172">
        <f t="shared" si="43"/>
        <v>0</v>
      </c>
      <c r="K279" s="176"/>
      <c r="L279" s="164"/>
      <c r="M279" s="174"/>
      <c r="N279" s="272"/>
      <c r="O279" s="300">
        <v>0</v>
      </c>
      <c r="P279" s="300">
        <v>0</v>
      </c>
      <c r="Q279" s="300">
        <f t="shared" si="44"/>
        <v>0</v>
      </c>
      <c r="R279" s="261">
        <f aca="true" t="shared" si="45" ref="R279:R284">+J279*P279</f>
        <v>0</v>
      </c>
      <c r="S279" s="46"/>
    </row>
    <row r="280" spans="1:19" ht="15" customHeight="1">
      <c r="A280" s="1"/>
      <c r="B280" s="122" t="s">
        <v>421</v>
      </c>
      <c r="C280" s="12"/>
      <c r="D280" s="32" t="s">
        <v>337</v>
      </c>
      <c r="E280" s="32"/>
      <c r="F280" s="31"/>
      <c r="G280" s="31" t="s">
        <v>58</v>
      </c>
      <c r="H280" s="175"/>
      <c r="I280" s="175"/>
      <c r="J280" s="175">
        <f t="shared" si="43"/>
        <v>0</v>
      </c>
      <c r="K280" s="176"/>
      <c r="L280" s="164"/>
      <c r="M280" s="174"/>
      <c r="N280" s="272"/>
      <c r="O280" s="300">
        <v>0</v>
      </c>
      <c r="P280" s="300">
        <v>0</v>
      </c>
      <c r="Q280" s="300">
        <f t="shared" si="44"/>
        <v>0</v>
      </c>
      <c r="R280" s="261">
        <f t="shared" si="45"/>
        <v>0</v>
      </c>
      <c r="S280" s="46"/>
    </row>
    <row r="281" spans="1:19" ht="15" customHeight="1">
      <c r="A281" s="1"/>
      <c r="B281" s="122" t="s">
        <v>422</v>
      </c>
      <c r="C281" s="12"/>
      <c r="D281" s="42" t="s">
        <v>436</v>
      </c>
      <c r="E281" s="42"/>
      <c r="F281" s="31"/>
      <c r="G281" s="31" t="s">
        <v>58</v>
      </c>
      <c r="H281" s="175"/>
      <c r="I281" s="175"/>
      <c r="J281" s="175">
        <f t="shared" si="43"/>
        <v>0</v>
      </c>
      <c r="K281" s="176"/>
      <c r="L281" s="164"/>
      <c r="M281" s="174"/>
      <c r="N281" s="272"/>
      <c r="O281" s="300">
        <v>0</v>
      </c>
      <c r="P281" s="300">
        <v>0</v>
      </c>
      <c r="Q281" s="300">
        <f t="shared" si="44"/>
        <v>0</v>
      </c>
      <c r="R281" s="261">
        <f t="shared" si="45"/>
        <v>0</v>
      </c>
      <c r="S281" s="46"/>
    </row>
    <row r="282" spans="1:19" ht="15" customHeight="1">
      <c r="A282" s="1"/>
      <c r="B282" s="122" t="s">
        <v>423</v>
      </c>
      <c r="C282" s="12"/>
      <c r="D282" s="32" t="s">
        <v>338</v>
      </c>
      <c r="E282" s="32"/>
      <c r="F282" s="31"/>
      <c r="G282" s="31" t="s">
        <v>58</v>
      </c>
      <c r="H282" s="175"/>
      <c r="I282" s="175"/>
      <c r="J282" s="175">
        <f t="shared" si="43"/>
        <v>0</v>
      </c>
      <c r="K282" s="176"/>
      <c r="L282" s="164"/>
      <c r="M282" s="174"/>
      <c r="N282" s="272"/>
      <c r="O282" s="300">
        <v>0</v>
      </c>
      <c r="P282" s="300">
        <v>0</v>
      </c>
      <c r="Q282" s="300">
        <f t="shared" si="44"/>
        <v>0</v>
      </c>
      <c r="R282" s="261">
        <f t="shared" si="45"/>
        <v>0</v>
      </c>
      <c r="S282" s="46"/>
    </row>
    <row r="283" spans="1:19" ht="15" customHeight="1">
      <c r="A283" s="1"/>
      <c r="B283" s="122" t="s">
        <v>424</v>
      </c>
      <c r="C283" s="12"/>
      <c r="D283" s="32" t="s">
        <v>340</v>
      </c>
      <c r="E283" s="32"/>
      <c r="F283" s="31"/>
      <c r="G283" s="31" t="s">
        <v>58</v>
      </c>
      <c r="H283" s="175"/>
      <c r="I283" s="175"/>
      <c r="J283" s="175">
        <f t="shared" si="43"/>
        <v>0</v>
      </c>
      <c r="K283" s="176"/>
      <c r="L283" s="164"/>
      <c r="M283" s="174"/>
      <c r="N283" s="272"/>
      <c r="O283" s="300">
        <v>0</v>
      </c>
      <c r="P283" s="300">
        <v>0</v>
      </c>
      <c r="Q283" s="300">
        <f t="shared" si="44"/>
        <v>0</v>
      </c>
      <c r="R283" s="261">
        <f t="shared" si="45"/>
        <v>0</v>
      </c>
      <c r="S283" s="46"/>
    </row>
    <row r="284" spans="1:19" ht="15" customHeight="1">
      <c r="A284" s="1"/>
      <c r="B284" s="122" t="s">
        <v>437</v>
      </c>
      <c r="C284" s="12"/>
      <c r="D284" s="52" t="s">
        <v>438</v>
      </c>
      <c r="E284" s="52"/>
      <c r="F284" s="31"/>
      <c r="G284" s="41" t="s">
        <v>58</v>
      </c>
      <c r="H284" s="175"/>
      <c r="I284" s="175"/>
      <c r="J284" s="175">
        <f>SUM(H284*I284)</f>
        <v>0</v>
      </c>
      <c r="K284" s="176"/>
      <c r="L284" s="164"/>
      <c r="M284" s="174"/>
      <c r="N284" s="272"/>
      <c r="O284" s="300">
        <v>0</v>
      </c>
      <c r="P284" s="300">
        <v>0</v>
      </c>
      <c r="Q284" s="300">
        <f t="shared" si="44"/>
        <v>0</v>
      </c>
      <c r="R284" s="261">
        <f t="shared" si="45"/>
        <v>0</v>
      </c>
      <c r="S284" s="46"/>
    </row>
    <row r="285" spans="1:19" ht="15" customHeight="1">
      <c r="A285" s="1"/>
      <c r="B285" s="122" t="s">
        <v>893</v>
      </c>
      <c r="C285" s="39" t="s">
        <v>345</v>
      </c>
      <c r="D285" s="47"/>
      <c r="E285" s="35"/>
      <c r="F285" s="36"/>
      <c r="G285" s="36"/>
      <c r="H285" s="177"/>
      <c r="I285" s="177"/>
      <c r="J285" s="178"/>
      <c r="K285" s="176"/>
      <c r="L285" s="164"/>
      <c r="M285" s="174"/>
      <c r="N285" s="272"/>
      <c r="O285" s="300"/>
      <c r="P285" s="300"/>
      <c r="Q285" s="300"/>
      <c r="R285" s="261"/>
      <c r="S285" s="46"/>
    </row>
    <row r="286" spans="1:19" ht="15" customHeight="1">
      <c r="A286" s="1"/>
      <c r="B286" s="122" t="s">
        <v>425</v>
      </c>
      <c r="C286" s="12"/>
      <c r="D286" s="32" t="s">
        <v>342</v>
      </c>
      <c r="E286" s="32"/>
      <c r="F286" s="31"/>
      <c r="G286" s="31" t="s">
        <v>11</v>
      </c>
      <c r="H286" s="175"/>
      <c r="I286" s="175"/>
      <c r="J286" s="175">
        <f t="shared" si="43"/>
        <v>0</v>
      </c>
      <c r="K286" s="176"/>
      <c r="L286" s="164"/>
      <c r="M286" s="174"/>
      <c r="N286" s="272"/>
      <c r="O286" s="300">
        <v>0</v>
      </c>
      <c r="P286" s="300">
        <v>0</v>
      </c>
      <c r="Q286" s="300">
        <f t="shared" si="44"/>
        <v>0</v>
      </c>
      <c r="R286" s="261">
        <f>+J286*P286</f>
        <v>0</v>
      </c>
      <c r="S286" s="46"/>
    </row>
    <row r="287" spans="1:19" ht="15" customHeight="1">
      <c r="A287" s="1"/>
      <c r="B287" s="122" t="s">
        <v>426</v>
      </c>
      <c r="C287" s="12"/>
      <c r="D287" s="32" t="s">
        <v>343</v>
      </c>
      <c r="E287" s="32"/>
      <c r="F287" s="31"/>
      <c r="G287" s="31" t="s">
        <v>11</v>
      </c>
      <c r="H287" s="175"/>
      <c r="I287" s="175"/>
      <c r="J287" s="175">
        <f t="shared" si="43"/>
        <v>0</v>
      </c>
      <c r="K287" s="176"/>
      <c r="L287" s="164"/>
      <c r="M287" s="174"/>
      <c r="N287" s="272"/>
      <c r="O287" s="300">
        <v>0</v>
      </c>
      <c r="P287" s="300">
        <v>0</v>
      </c>
      <c r="Q287" s="300">
        <f t="shared" si="44"/>
        <v>0</v>
      </c>
      <c r="R287" s="261">
        <f>+J287*P287</f>
        <v>0</v>
      </c>
      <c r="S287" s="46"/>
    </row>
    <row r="288" spans="1:19" ht="15" customHeight="1">
      <c r="A288" s="1"/>
      <c r="B288" s="122" t="s">
        <v>427</v>
      </c>
      <c r="C288" s="12"/>
      <c r="D288" s="32" t="s">
        <v>344</v>
      </c>
      <c r="E288" s="32"/>
      <c r="F288" s="31"/>
      <c r="G288" s="31" t="s">
        <v>11</v>
      </c>
      <c r="H288" s="175"/>
      <c r="I288" s="175"/>
      <c r="J288" s="175">
        <f t="shared" si="43"/>
        <v>0</v>
      </c>
      <c r="K288" s="176"/>
      <c r="L288" s="164"/>
      <c r="M288" s="174"/>
      <c r="N288" s="272"/>
      <c r="O288" s="300">
        <v>0</v>
      </c>
      <c r="P288" s="300">
        <v>0</v>
      </c>
      <c r="Q288" s="300">
        <f t="shared" si="44"/>
        <v>0</v>
      </c>
      <c r="R288" s="261">
        <f>+J288*P288</f>
        <v>0</v>
      </c>
      <c r="S288" s="46"/>
    </row>
    <row r="289" spans="1:19" ht="15" customHeight="1">
      <c r="A289" s="1"/>
      <c r="B289" s="116"/>
      <c r="C289" s="12"/>
      <c r="D289" s="8"/>
      <c r="E289" s="8"/>
      <c r="F289" s="9"/>
      <c r="G289" s="10"/>
      <c r="H289" s="176"/>
      <c r="I289" s="176"/>
      <c r="J289" s="176"/>
      <c r="K289" s="172"/>
      <c r="L289" s="164"/>
      <c r="M289" s="174"/>
      <c r="N289" s="272"/>
      <c r="O289" s="300"/>
      <c r="P289" s="300"/>
      <c r="Q289" s="300"/>
      <c r="R289" s="261"/>
      <c r="S289" s="265"/>
    </row>
    <row r="290" spans="1:19" ht="15" customHeight="1">
      <c r="A290" s="1"/>
      <c r="B290" s="115" t="s">
        <v>999</v>
      </c>
      <c r="C290" s="331" t="s">
        <v>334</v>
      </c>
      <c r="D290" s="118"/>
      <c r="E290" s="123" t="str">
        <f>+$E$6</f>
        <v>DIMENSIÓN</v>
      </c>
      <c r="F290" s="119"/>
      <c r="G290" s="119"/>
      <c r="H290" s="169"/>
      <c r="I290" s="169"/>
      <c r="J290" s="169"/>
      <c r="K290" s="170">
        <f>SUM(J291:J296)</f>
        <v>0</v>
      </c>
      <c r="L290" s="164"/>
      <c r="M290" s="171">
        <f>SUM(M291:M296)</f>
        <v>0</v>
      </c>
      <c r="N290" s="274"/>
      <c r="O290" s="262"/>
      <c r="P290" s="263"/>
      <c r="Q290" s="263"/>
      <c r="R290" s="263"/>
      <c r="S290" s="264">
        <f>SUM(R291:R296)</f>
        <v>0</v>
      </c>
    </row>
    <row r="291" spans="1:19" ht="15" customHeight="1">
      <c r="A291" s="1"/>
      <c r="B291" s="122" t="s">
        <v>1000</v>
      </c>
      <c r="C291" s="12"/>
      <c r="D291" s="34" t="s">
        <v>342</v>
      </c>
      <c r="E291" s="34"/>
      <c r="F291" s="33"/>
      <c r="G291" s="33" t="s">
        <v>58</v>
      </c>
      <c r="H291" s="172"/>
      <c r="I291" s="172"/>
      <c r="J291" s="172">
        <f aca="true" t="shared" si="46" ref="J291:J296">SUM(H291*I291)</f>
        <v>0</v>
      </c>
      <c r="K291" s="173"/>
      <c r="L291" s="164"/>
      <c r="M291" s="174"/>
      <c r="N291" s="272"/>
      <c r="O291" s="300">
        <v>0</v>
      </c>
      <c r="P291" s="300">
        <v>0</v>
      </c>
      <c r="Q291" s="300">
        <f aca="true" t="shared" si="47" ref="Q291:Q296">+O291+P291</f>
        <v>0</v>
      </c>
      <c r="R291" s="261">
        <f aca="true" t="shared" si="48" ref="R291:R296">+J291*P291</f>
        <v>0</v>
      </c>
      <c r="S291" s="261"/>
    </row>
    <row r="292" spans="1:19" ht="15" customHeight="1">
      <c r="A292" s="1"/>
      <c r="B292" s="122" t="s">
        <v>1001</v>
      </c>
      <c r="C292" s="12"/>
      <c r="D292" s="32" t="s">
        <v>347</v>
      </c>
      <c r="E292" s="32"/>
      <c r="F292" s="31"/>
      <c r="G292" s="31" t="s">
        <v>58</v>
      </c>
      <c r="H292" s="175"/>
      <c r="I292" s="175"/>
      <c r="J292" s="175">
        <f t="shared" si="46"/>
        <v>0</v>
      </c>
      <c r="K292" s="176"/>
      <c r="L292" s="164"/>
      <c r="M292" s="174"/>
      <c r="N292" s="272"/>
      <c r="O292" s="300">
        <v>0</v>
      </c>
      <c r="P292" s="300">
        <v>0</v>
      </c>
      <c r="Q292" s="300">
        <f t="shared" si="47"/>
        <v>0</v>
      </c>
      <c r="R292" s="261">
        <f t="shared" si="48"/>
        <v>0</v>
      </c>
      <c r="S292" s="46"/>
    </row>
    <row r="293" spans="1:19" ht="15" customHeight="1">
      <c r="A293" s="1"/>
      <c r="B293" s="122" t="s">
        <v>1002</v>
      </c>
      <c r="C293" s="12"/>
      <c r="D293" s="42" t="s">
        <v>439</v>
      </c>
      <c r="E293" s="42"/>
      <c r="F293" s="31"/>
      <c r="G293" s="31" t="s">
        <v>58</v>
      </c>
      <c r="H293" s="175"/>
      <c r="I293" s="175"/>
      <c r="J293" s="175">
        <f t="shared" si="46"/>
        <v>0</v>
      </c>
      <c r="K293" s="176"/>
      <c r="L293" s="164"/>
      <c r="M293" s="174"/>
      <c r="N293" s="272"/>
      <c r="O293" s="300">
        <v>0</v>
      </c>
      <c r="P293" s="300">
        <v>0</v>
      </c>
      <c r="Q293" s="300">
        <f t="shared" si="47"/>
        <v>0</v>
      </c>
      <c r="R293" s="261">
        <f t="shared" si="48"/>
        <v>0</v>
      </c>
      <c r="S293" s="46"/>
    </row>
    <row r="294" spans="1:19" ht="15" customHeight="1">
      <c r="A294" s="1"/>
      <c r="B294" s="122" t="s">
        <v>1003</v>
      </c>
      <c r="C294" s="12"/>
      <c r="D294" s="32" t="s">
        <v>348</v>
      </c>
      <c r="E294" s="32"/>
      <c r="F294" s="31"/>
      <c r="G294" s="31" t="s">
        <v>58</v>
      </c>
      <c r="H294" s="175"/>
      <c r="I294" s="175"/>
      <c r="J294" s="175">
        <f t="shared" si="46"/>
        <v>0</v>
      </c>
      <c r="K294" s="176"/>
      <c r="L294" s="164"/>
      <c r="M294" s="174"/>
      <c r="N294" s="272"/>
      <c r="O294" s="300">
        <v>0</v>
      </c>
      <c r="P294" s="300">
        <v>0</v>
      </c>
      <c r="Q294" s="300">
        <f t="shared" si="47"/>
        <v>0</v>
      </c>
      <c r="R294" s="261">
        <f t="shared" si="48"/>
        <v>0</v>
      </c>
      <c r="S294" s="46"/>
    </row>
    <row r="295" spans="1:19" ht="15" customHeight="1">
      <c r="A295" s="1"/>
      <c r="B295" s="122" t="s">
        <v>1004</v>
      </c>
      <c r="C295" s="12"/>
      <c r="D295" s="32" t="s">
        <v>349</v>
      </c>
      <c r="E295" s="32"/>
      <c r="F295" s="31"/>
      <c r="G295" s="31" t="s">
        <v>58</v>
      </c>
      <c r="H295" s="175"/>
      <c r="I295" s="175"/>
      <c r="J295" s="175">
        <f t="shared" si="46"/>
        <v>0</v>
      </c>
      <c r="K295" s="176"/>
      <c r="L295" s="164"/>
      <c r="M295" s="174"/>
      <c r="N295" s="272"/>
      <c r="O295" s="300">
        <v>0</v>
      </c>
      <c r="P295" s="300">
        <v>0</v>
      </c>
      <c r="Q295" s="300">
        <f t="shared" si="47"/>
        <v>0</v>
      </c>
      <c r="R295" s="261">
        <f t="shared" si="48"/>
        <v>0</v>
      </c>
      <c r="S295" s="46"/>
    </row>
    <row r="296" spans="1:19" ht="15" customHeight="1">
      <c r="A296" s="1"/>
      <c r="B296" s="122" t="s">
        <v>1005</v>
      </c>
      <c r="C296" s="12"/>
      <c r="D296" s="32" t="s">
        <v>350</v>
      </c>
      <c r="E296" s="32"/>
      <c r="F296" s="31"/>
      <c r="G296" s="31" t="s">
        <v>58</v>
      </c>
      <c r="H296" s="175"/>
      <c r="I296" s="175"/>
      <c r="J296" s="175">
        <f t="shared" si="46"/>
        <v>0</v>
      </c>
      <c r="K296" s="172"/>
      <c r="L296" s="164"/>
      <c r="M296" s="174"/>
      <c r="N296" s="272"/>
      <c r="O296" s="300">
        <v>0</v>
      </c>
      <c r="P296" s="300">
        <v>0</v>
      </c>
      <c r="Q296" s="300">
        <f t="shared" si="47"/>
        <v>0</v>
      </c>
      <c r="R296" s="261">
        <f t="shared" si="48"/>
        <v>0</v>
      </c>
      <c r="S296" s="265"/>
    </row>
    <row r="297" spans="1:19" ht="15" customHeight="1">
      <c r="A297" s="1"/>
      <c r="B297" s="136" t="s">
        <v>1006</v>
      </c>
      <c r="C297" s="117" t="s">
        <v>155</v>
      </c>
      <c r="D297" s="118"/>
      <c r="E297" s="123"/>
      <c r="F297" s="119"/>
      <c r="G297" s="119"/>
      <c r="H297" s="169"/>
      <c r="I297" s="169"/>
      <c r="J297" s="169"/>
      <c r="K297" s="170">
        <f>SUM(J298:J305)</f>
        <v>0</v>
      </c>
      <c r="L297" s="164"/>
      <c r="M297" s="171">
        <f>SUM(M298:M305)</f>
        <v>0</v>
      </c>
      <c r="N297" s="274"/>
      <c r="O297" s="262"/>
      <c r="P297" s="263"/>
      <c r="Q297" s="263"/>
      <c r="R297" s="263"/>
      <c r="S297" s="264">
        <f>SUM(R298:R305)</f>
        <v>0</v>
      </c>
    </row>
    <row r="298" spans="1:19" ht="15" customHeight="1">
      <c r="A298" s="1"/>
      <c r="B298" s="122" t="s">
        <v>1007</v>
      </c>
      <c r="C298" s="137" t="s">
        <v>675</v>
      </c>
      <c r="D298" s="75"/>
      <c r="E298" s="131"/>
      <c r="F298" s="69"/>
      <c r="G298" s="69"/>
      <c r="H298" s="182"/>
      <c r="I298" s="182"/>
      <c r="J298" s="183"/>
      <c r="K298" s="181"/>
      <c r="L298" s="164"/>
      <c r="M298" s="174"/>
      <c r="N298" s="272"/>
      <c r="O298" s="300"/>
      <c r="P298" s="300"/>
      <c r="Q298" s="300"/>
      <c r="R298" s="261"/>
      <c r="S298" s="261"/>
    </row>
    <row r="299" spans="1:19" ht="15" customHeight="1">
      <c r="A299" s="1"/>
      <c r="B299" s="122" t="s">
        <v>676</v>
      </c>
      <c r="C299" s="126"/>
      <c r="D299" s="125" t="s">
        <v>679</v>
      </c>
      <c r="E299" s="91"/>
      <c r="F299" s="87"/>
      <c r="G299" s="33" t="s">
        <v>58</v>
      </c>
      <c r="H299" s="172"/>
      <c r="I299" s="172"/>
      <c r="J299" s="172">
        <f aca="true" t="shared" si="49" ref="J299:J305">SUM(H299*I299)</f>
        <v>0</v>
      </c>
      <c r="K299" s="176"/>
      <c r="L299" s="164"/>
      <c r="M299" s="174"/>
      <c r="N299" s="272"/>
      <c r="O299" s="300">
        <v>0</v>
      </c>
      <c r="P299" s="300">
        <v>0</v>
      </c>
      <c r="Q299" s="300">
        <f aca="true" t="shared" si="50" ref="Q299:Q305">+O299+P299</f>
        <v>0</v>
      </c>
      <c r="R299" s="261">
        <f aca="true" t="shared" si="51" ref="R299:R305">+J299*P299</f>
        <v>0</v>
      </c>
      <c r="S299" s="46"/>
    </row>
    <row r="300" spans="1:19" ht="15" customHeight="1">
      <c r="A300" s="1"/>
      <c r="B300" s="122" t="s">
        <v>677</v>
      </c>
      <c r="C300" s="126"/>
      <c r="D300" s="52" t="s">
        <v>680</v>
      </c>
      <c r="E300" s="72"/>
      <c r="F300" s="84"/>
      <c r="G300" s="31" t="s">
        <v>58</v>
      </c>
      <c r="H300" s="175"/>
      <c r="I300" s="175"/>
      <c r="J300" s="175">
        <f t="shared" si="49"/>
        <v>0</v>
      </c>
      <c r="K300" s="176"/>
      <c r="L300" s="164"/>
      <c r="M300" s="174"/>
      <c r="N300" s="272"/>
      <c r="O300" s="300">
        <v>0</v>
      </c>
      <c r="P300" s="300">
        <v>0</v>
      </c>
      <c r="Q300" s="300">
        <f t="shared" si="50"/>
        <v>0</v>
      </c>
      <c r="R300" s="261">
        <f t="shared" si="51"/>
        <v>0</v>
      </c>
      <c r="S300" s="46"/>
    </row>
    <row r="301" spans="1:19" ht="15" customHeight="1">
      <c r="A301" s="1"/>
      <c r="B301" s="122" t="s">
        <v>678</v>
      </c>
      <c r="C301" s="127"/>
      <c r="D301" s="52" t="s">
        <v>681</v>
      </c>
      <c r="E301" s="72"/>
      <c r="F301" s="84"/>
      <c r="G301" s="41" t="s">
        <v>58</v>
      </c>
      <c r="H301" s="175"/>
      <c r="I301" s="175"/>
      <c r="J301" s="175">
        <f>SUM(H301*I301)</f>
        <v>0</v>
      </c>
      <c r="K301" s="176"/>
      <c r="L301" s="164"/>
      <c r="M301" s="174"/>
      <c r="N301" s="272"/>
      <c r="O301" s="300">
        <v>0</v>
      </c>
      <c r="P301" s="300">
        <v>0</v>
      </c>
      <c r="Q301" s="300">
        <f t="shared" si="50"/>
        <v>0</v>
      </c>
      <c r="R301" s="261">
        <f t="shared" si="51"/>
        <v>0</v>
      </c>
      <c r="S301" s="46"/>
    </row>
    <row r="302" spans="1:19" ht="15" customHeight="1">
      <c r="A302" s="1"/>
      <c r="B302" s="122" t="s">
        <v>1008</v>
      </c>
      <c r="C302" s="15"/>
      <c r="D302" s="47" t="s">
        <v>156</v>
      </c>
      <c r="E302" s="48"/>
      <c r="F302" s="84"/>
      <c r="G302" s="31" t="s">
        <v>58</v>
      </c>
      <c r="H302" s="175"/>
      <c r="I302" s="175"/>
      <c r="J302" s="175">
        <f t="shared" si="49"/>
        <v>0</v>
      </c>
      <c r="K302" s="176"/>
      <c r="L302" s="164"/>
      <c r="M302" s="174"/>
      <c r="N302" s="272"/>
      <c r="O302" s="300">
        <v>0</v>
      </c>
      <c r="P302" s="300">
        <v>0</v>
      </c>
      <c r="Q302" s="300">
        <f t="shared" si="50"/>
        <v>0</v>
      </c>
      <c r="R302" s="261">
        <f t="shared" si="51"/>
        <v>0</v>
      </c>
      <c r="S302" s="46"/>
    </row>
    <row r="303" spans="1:19" ht="15" customHeight="1">
      <c r="A303" s="1"/>
      <c r="B303" s="122" t="s">
        <v>1009</v>
      </c>
      <c r="C303" s="15"/>
      <c r="D303" s="52" t="s">
        <v>157</v>
      </c>
      <c r="E303" s="72"/>
      <c r="F303" s="84"/>
      <c r="G303" s="31" t="s">
        <v>28</v>
      </c>
      <c r="H303" s="175"/>
      <c r="I303" s="175"/>
      <c r="J303" s="175">
        <f t="shared" si="49"/>
        <v>0</v>
      </c>
      <c r="K303" s="176"/>
      <c r="L303" s="164"/>
      <c r="M303" s="174"/>
      <c r="N303" s="272"/>
      <c r="O303" s="300">
        <v>0</v>
      </c>
      <c r="P303" s="300">
        <v>0</v>
      </c>
      <c r="Q303" s="300">
        <f t="shared" si="50"/>
        <v>0</v>
      </c>
      <c r="R303" s="261">
        <f t="shared" si="51"/>
        <v>0</v>
      </c>
      <c r="S303" s="46"/>
    </row>
    <row r="304" spans="1:19" ht="15" customHeight="1">
      <c r="A304" s="1"/>
      <c r="B304" s="122" t="s">
        <v>1010</v>
      </c>
      <c r="C304" s="15"/>
      <c r="D304" s="47" t="s">
        <v>158</v>
      </c>
      <c r="E304" s="48"/>
      <c r="F304" s="84"/>
      <c r="G304" s="31" t="s">
        <v>28</v>
      </c>
      <c r="H304" s="175"/>
      <c r="I304" s="175"/>
      <c r="J304" s="175">
        <f t="shared" si="49"/>
        <v>0</v>
      </c>
      <c r="K304" s="176"/>
      <c r="L304" s="164"/>
      <c r="M304" s="174"/>
      <c r="N304" s="272"/>
      <c r="O304" s="300">
        <v>0</v>
      </c>
      <c r="P304" s="300">
        <v>0</v>
      </c>
      <c r="Q304" s="300">
        <f t="shared" si="50"/>
        <v>0</v>
      </c>
      <c r="R304" s="261">
        <f t="shared" si="51"/>
        <v>0</v>
      </c>
      <c r="S304" s="46"/>
    </row>
    <row r="305" spans="1:19" ht="15" customHeight="1">
      <c r="A305" s="1"/>
      <c r="B305" s="122" t="s">
        <v>1011</v>
      </c>
      <c r="C305" s="15"/>
      <c r="D305" s="47" t="s">
        <v>159</v>
      </c>
      <c r="E305" s="48"/>
      <c r="F305" s="84"/>
      <c r="G305" s="31" t="s">
        <v>11</v>
      </c>
      <c r="H305" s="175"/>
      <c r="I305" s="175"/>
      <c r="J305" s="175">
        <f t="shared" si="49"/>
        <v>0</v>
      </c>
      <c r="K305" s="176"/>
      <c r="L305" s="164"/>
      <c r="M305" s="174"/>
      <c r="N305" s="272"/>
      <c r="O305" s="300">
        <v>0</v>
      </c>
      <c r="P305" s="300">
        <v>0</v>
      </c>
      <c r="Q305" s="300">
        <f t="shared" si="50"/>
        <v>0</v>
      </c>
      <c r="R305" s="261">
        <f t="shared" si="51"/>
        <v>0</v>
      </c>
      <c r="S305" s="265"/>
    </row>
    <row r="306" spans="1:19" ht="15" customHeight="1">
      <c r="A306" s="1"/>
      <c r="B306" s="115" t="s">
        <v>1012</v>
      </c>
      <c r="C306" s="331" t="s">
        <v>838</v>
      </c>
      <c r="D306" s="118"/>
      <c r="E306" s="118"/>
      <c r="F306" s="119"/>
      <c r="G306" s="119"/>
      <c r="H306" s="169"/>
      <c r="I306" s="169"/>
      <c r="J306" s="169"/>
      <c r="K306" s="170">
        <f>SUM(J307:J310)</f>
        <v>0</v>
      </c>
      <c r="L306" s="164"/>
      <c r="M306" s="171">
        <f>SUM(M307:M310)</f>
        <v>0</v>
      </c>
      <c r="N306" s="274"/>
      <c r="O306" s="262"/>
      <c r="P306" s="263"/>
      <c r="Q306" s="263"/>
      <c r="R306" s="263"/>
      <c r="S306" s="264">
        <f>SUM(R307:R310)</f>
        <v>0</v>
      </c>
    </row>
    <row r="307" spans="1:19" ht="15" customHeight="1">
      <c r="A307" s="1"/>
      <c r="B307" s="122" t="s">
        <v>1013</v>
      </c>
      <c r="C307" s="15"/>
      <c r="D307" s="90" t="s">
        <v>428</v>
      </c>
      <c r="E307" s="91"/>
      <c r="F307" s="87"/>
      <c r="G307" s="33" t="s">
        <v>11</v>
      </c>
      <c r="H307" s="172"/>
      <c r="I307" s="172"/>
      <c r="J307" s="172">
        <f>SUM(H307*I307)</f>
        <v>0</v>
      </c>
      <c r="K307" s="173"/>
      <c r="L307" s="164"/>
      <c r="M307" s="174"/>
      <c r="N307" s="272"/>
      <c r="O307" s="300">
        <v>0</v>
      </c>
      <c r="P307" s="300">
        <v>0</v>
      </c>
      <c r="Q307" s="300">
        <f>+O307+P307</f>
        <v>0</v>
      </c>
      <c r="R307" s="261">
        <f>+J307*P307</f>
        <v>0</v>
      </c>
      <c r="S307" s="261"/>
    </row>
    <row r="308" spans="1:19" ht="15" customHeight="1">
      <c r="A308" s="1"/>
      <c r="B308" s="122" t="s">
        <v>1014</v>
      </c>
      <c r="C308" s="15"/>
      <c r="D308" s="52" t="s">
        <v>429</v>
      </c>
      <c r="E308" s="72"/>
      <c r="F308" s="84"/>
      <c r="G308" s="31" t="s">
        <v>11</v>
      </c>
      <c r="H308" s="175"/>
      <c r="I308" s="175"/>
      <c r="J308" s="175">
        <f>SUM(H308*I308)</f>
        <v>0</v>
      </c>
      <c r="K308" s="176"/>
      <c r="L308" s="164"/>
      <c r="M308" s="174"/>
      <c r="N308" s="272"/>
      <c r="O308" s="300">
        <v>0</v>
      </c>
      <c r="P308" s="300">
        <v>0</v>
      </c>
      <c r="Q308" s="300">
        <f>+O308+P308</f>
        <v>0</v>
      </c>
      <c r="R308" s="261">
        <f>+J308*P308</f>
        <v>0</v>
      </c>
      <c r="S308" s="46"/>
    </row>
    <row r="309" spans="1:19" ht="15" customHeight="1">
      <c r="A309" s="1"/>
      <c r="B309" s="122" t="s">
        <v>1015</v>
      </c>
      <c r="C309" s="15"/>
      <c r="D309" s="47" t="s">
        <v>160</v>
      </c>
      <c r="E309" s="48"/>
      <c r="F309" s="84"/>
      <c r="G309" s="31" t="s">
        <v>11</v>
      </c>
      <c r="H309" s="175"/>
      <c r="I309" s="175"/>
      <c r="J309" s="175">
        <f>SUM(H309*I309)</f>
        <v>0</v>
      </c>
      <c r="K309" s="176"/>
      <c r="L309" s="164"/>
      <c r="M309" s="174"/>
      <c r="N309" s="272"/>
      <c r="O309" s="300">
        <v>0</v>
      </c>
      <c r="P309" s="300">
        <v>0</v>
      </c>
      <c r="Q309" s="300">
        <f>+O309+P309</f>
        <v>0</v>
      </c>
      <c r="R309" s="261">
        <f>+J309*P309</f>
        <v>0</v>
      </c>
      <c r="S309" s="46"/>
    </row>
    <row r="310" spans="1:19" ht="15" customHeight="1" thickBot="1">
      <c r="A310" s="1"/>
      <c r="B310" s="134"/>
      <c r="C310" s="15"/>
      <c r="D310" s="85"/>
      <c r="E310" s="86"/>
      <c r="F310" s="10"/>
      <c r="G310" s="10"/>
      <c r="H310" s="176"/>
      <c r="I310" s="176"/>
      <c r="J310" s="176"/>
      <c r="K310" s="176"/>
      <c r="L310" s="164"/>
      <c r="M310" s="184"/>
      <c r="N310" s="272"/>
      <c r="O310" s="301"/>
      <c r="P310" s="301"/>
      <c r="Q310" s="301"/>
      <c r="R310" s="302"/>
      <c r="S310" s="265"/>
    </row>
    <row r="311" spans="1:19" ht="15" customHeight="1" thickBot="1">
      <c r="A311" s="1"/>
      <c r="B311" s="58" t="s">
        <v>6</v>
      </c>
      <c r="C311" s="53" t="s">
        <v>161</v>
      </c>
      <c r="D311" s="54"/>
      <c r="E311" s="54"/>
      <c r="F311" s="55" t="s">
        <v>8</v>
      </c>
      <c r="G311" s="54"/>
      <c r="H311" s="185"/>
      <c r="I311" s="185"/>
      <c r="J311" s="185"/>
      <c r="K311" s="186">
        <f>SUM(K12:K310)</f>
        <v>0</v>
      </c>
      <c r="L311" s="164"/>
      <c r="M311" s="187">
        <f>+(M12+M30+M19+M35+M39+M42+M45+M54+M65+M76+M104+M111+M114+M122+M133+M143+M203+M216+M232+M235+M271+M290+M297+M306)</f>
        <v>0</v>
      </c>
      <c r="N311" s="274"/>
      <c r="O311" s="303"/>
      <c r="P311" s="304"/>
      <c r="Q311" s="304"/>
      <c r="R311" s="304"/>
      <c r="S311" s="305">
        <f>+S306+S290+S271+S235+S232+S297+S216+S203+S143+S133+S122+S114+S111+S104+S76+S65+S54+S45+S42+S39+S35+S30+S19+S12</f>
        <v>0</v>
      </c>
    </row>
    <row r="312" spans="1:12" ht="15" customHeight="1" thickBot="1">
      <c r="A312" s="7"/>
      <c r="B312" s="14"/>
      <c r="C312" s="15"/>
      <c r="D312" s="7"/>
      <c r="E312" s="7"/>
      <c r="F312" s="14"/>
      <c r="G312" s="14"/>
      <c r="H312" s="188"/>
      <c r="I312" s="188"/>
      <c r="J312" s="188"/>
      <c r="K312" s="188"/>
      <c r="L312" s="164"/>
    </row>
    <row r="313" spans="1:19" ht="15" customHeight="1" thickBot="1">
      <c r="A313" s="1"/>
      <c r="B313" s="106" t="s">
        <v>162</v>
      </c>
      <c r="C313" s="56" t="s">
        <v>163</v>
      </c>
      <c r="D313" s="57"/>
      <c r="E313" s="57"/>
      <c r="F313" s="107"/>
      <c r="G313" s="57"/>
      <c r="H313" s="189"/>
      <c r="I313" s="189"/>
      <c r="J313" s="189"/>
      <c r="K313" s="189"/>
      <c r="L313" s="189"/>
      <c r="M313" s="168"/>
      <c r="N313" s="272"/>
      <c r="O313" s="258"/>
      <c r="P313" s="259"/>
      <c r="Q313" s="259"/>
      <c r="R313" s="259"/>
      <c r="S313" s="260"/>
    </row>
    <row r="314" spans="1:11" ht="15" customHeight="1">
      <c r="A314" s="7"/>
      <c r="B314" s="5"/>
      <c r="C314" s="6"/>
      <c r="D314" s="16"/>
      <c r="E314" s="16"/>
      <c r="F314" s="5"/>
      <c r="G314" s="16"/>
      <c r="H314" s="190"/>
      <c r="I314" s="190"/>
      <c r="J314" s="190"/>
      <c r="K314" s="190"/>
    </row>
    <row r="315" spans="1:19" ht="15" customHeight="1">
      <c r="A315" s="1"/>
      <c r="B315" s="115" t="s">
        <v>265</v>
      </c>
      <c r="C315" s="331" t="s">
        <v>751</v>
      </c>
      <c r="D315" s="118"/>
      <c r="E315" s="123" t="str">
        <f>+$E$6</f>
        <v>DIMENSIÓN</v>
      </c>
      <c r="F315" s="119"/>
      <c r="G315" s="119"/>
      <c r="H315" s="169"/>
      <c r="I315" s="169"/>
      <c r="J315" s="169"/>
      <c r="K315" s="170">
        <f>SUM(J316:J332)</f>
        <v>0</v>
      </c>
      <c r="L315" s="164"/>
      <c r="M315" s="171">
        <f>SUM(M316:M332)</f>
        <v>0</v>
      </c>
      <c r="N315" s="274"/>
      <c r="O315" s="262"/>
      <c r="P315" s="263"/>
      <c r="Q315" s="263"/>
      <c r="R315" s="263"/>
      <c r="S315" s="264">
        <f>SUM(R316:R332)</f>
        <v>0</v>
      </c>
    </row>
    <row r="316" spans="1:19" ht="15" customHeight="1">
      <c r="A316" s="1"/>
      <c r="B316" s="122" t="s">
        <v>164</v>
      </c>
      <c r="C316" s="50" t="s">
        <v>724</v>
      </c>
      <c r="D316" s="90" t="s">
        <v>718</v>
      </c>
      <c r="E316" s="70"/>
      <c r="F316" s="69"/>
      <c r="G316" s="69"/>
      <c r="H316" s="182"/>
      <c r="I316" s="182"/>
      <c r="J316" s="183"/>
      <c r="K316" s="173"/>
      <c r="L316" s="164"/>
      <c r="M316" s="174"/>
      <c r="N316" s="272"/>
      <c r="O316" s="300"/>
      <c r="P316" s="300"/>
      <c r="Q316" s="300"/>
      <c r="R316" s="261"/>
      <c r="S316" s="261"/>
    </row>
    <row r="317" spans="1:19" ht="15" customHeight="1">
      <c r="A317" s="1"/>
      <c r="B317" s="122" t="s">
        <v>444</v>
      </c>
      <c r="C317" s="50"/>
      <c r="D317" s="45" t="s">
        <v>616</v>
      </c>
      <c r="E317" s="34"/>
      <c r="F317" s="33"/>
      <c r="G317" s="33" t="s">
        <v>28</v>
      </c>
      <c r="H317" s="172"/>
      <c r="I317" s="172"/>
      <c r="J317" s="172">
        <f>SUM(H317*I317)</f>
        <v>0</v>
      </c>
      <c r="K317" s="176"/>
      <c r="L317" s="164"/>
      <c r="M317" s="174"/>
      <c r="N317" s="272"/>
      <c r="O317" s="300">
        <v>0</v>
      </c>
      <c r="P317" s="300">
        <v>0</v>
      </c>
      <c r="Q317" s="300">
        <f aca="true" t="shared" si="52" ref="Q317:Q332">+O317+P317</f>
        <v>0</v>
      </c>
      <c r="R317" s="261">
        <f aca="true" t="shared" si="53" ref="R317:R332">+J317*P317</f>
        <v>0</v>
      </c>
      <c r="S317" s="46"/>
    </row>
    <row r="318" spans="1:19" ht="15" customHeight="1">
      <c r="A318" s="1"/>
      <c r="B318" s="122" t="s">
        <v>445</v>
      </c>
      <c r="C318" s="12"/>
      <c r="D318" s="45" t="s">
        <v>619</v>
      </c>
      <c r="E318" s="42"/>
      <c r="F318" s="31"/>
      <c r="G318" s="41" t="s">
        <v>28</v>
      </c>
      <c r="H318" s="175"/>
      <c r="I318" s="175"/>
      <c r="J318" s="175">
        <f>SUM(H318*I318)</f>
        <v>0</v>
      </c>
      <c r="K318" s="176"/>
      <c r="L318" s="164"/>
      <c r="M318" s="174"/>
      <c r="N318" s="272"/>
      <c r="O318" s="300">
        <v>0</v>
      </c>
      <c r="P318" s="300">
        <v>0</v>
      </c>
      <c r="Q318" s="300">
        <f t="shared" si="52"/>
        <v>0</v>
      </c>
      <c r="R318" s="261">
        <f t="shared" si="53"/>
        <v>0</v>
      </c>
      <c r="S318" s="46"/>
    </row>
    <row r="319" spans="1:19" ht="15" customHeight="1">
      <c r="A319" s="1"/>
      <c r="B319" s="122" t="s">
        <v>612</v>
      </c>
      <c r="C319" s="12"/>
      <c r="D319" s="45" t="s">
        <v>617</v>
      </c>
      <c r="E319" s="34"/>
      <c r="F319" s="33"/>
      <c r="G319" s="33" t="s">
        <v>28</v>
      </c>
      <c r="H319" s="172"/>
      <c r="I319" s="172"/>
      <c r="J319" s="172">
        <f>SUM(H319*I319)</f>
        <v>0</v>
      </c>
      <c r="K319" s="176"/>
      <c r="L319" s="164"/>
      <c r="M319" s="174"/>
      <c r="N319" s="272"/>
      <c r="O319" s="300">
        <v>0</v>
      </c>
      <c r="P319" s="300">
        <v>0</v>
      </c>
      <c r="Q319" s="300">
        <f t="shared" si="52"/>
        <v>0</v>
      </c>
      <c r="R319" s="261">
        <f t="shared" si="53"/>
        <v>0</v>
      </c>
      <c r="S319" s="46"/>
    </row>
    <row r="320" spans="1:19" ht="15" customHeight="1">
      <c r="A320" s="1"/>
      <c r="B320" s="122" t="s">
        <v>613</v>
      </c>
      <c r="C320" s="12"/>
      <c r="D320" s="45" t="s">
        <v>618</v>
      </c>
      <c r="E320" s="42"/>
      <c r="F320" s="31"/>
      <c r="G320" s="41" t="s">
        <v>28</v>
      </c>
      <c r="H320" s="175"/>
      <c r="I320" s="175"/>
      <c r="J320" s="175">
        <f>SUM(H320*I320)</f>
        <v>0</v>
      </c>
      <c r="K320" s="176"/>
      <c r="L320" s="164"/>
      <c r="M320" s="174"/>
      <c r="N320" s="272"/>
      <c r="O320" s="300">
        <v>0</v>
      </c>
      <c r="P320" s="300">
        <v>0</v>
      </c>
      <c r="Q320" s="300">
        <f t="shared" si="52"/>
        <v>0</v>
      </c>
      <c r="R320" s="261">
        <f t="shared" si="53"/>
        <v>0</v>
      </c>
      <c r="S320" s="46"/>
    </row>
    <row r="321" spans="1:19" ht="15" customHeight="1">
      <c r="A321" s="7"/>
      <c r="B321" s="122" t="s">
        <v>742</v>
      </c>
      <c r="C321" s="128" t="s">
        <v>106</v>
      </c>
      <c r="D321" s="42" t="s">
        <v>440</v>
      </c>
      <c r="E321" s="42"/>
      <c r="F321" s="31"/>
      <c r="G321" s="31" t="s">
        <v>58</v>
      </c>
      <c r="H321" s="175"/>
      <c r="I321" s="175"/>
      <c r="J321" s="175">
        <f aca="true" t="shared" si="54" ref="J321:J332">SUM(H321*I321)</f>
        <v>0</v>
      </c>
      <c r="K321" s="176"/>
      <c r="L321" s="164"/>
      <c r="M321" s="174"/>
      <c r="N321" s="272"/>
      <c r="O321" s="300">
        <v>0</v>
      </c>
      <c r="P321" s="300">
        <v>0</v>
      </c>
      <c r="Q321" s="300">
        <f t="shared" si="52"/>
        <v>0</v>
      </c>
      <c r="R321" s="261">
        <f t="shared" si="53"/>
        <v>0</v>
      </c>
      <c r="S321" s="46"/>
    </row>
    <row r="322" spans="1:19" ht="15" customHeight="1">
      <c r="A322" s="7"/>
      <c r="B322" s="122" t="s">
        <v>743</v>
      </c>
      <c r="C322" s="127"/>
      <c r="D322" s="42" t="s">
        <v>441</v>
      </c>
      <c r="E322" s="42"/>
      <c r="F322" s="31"/>
      <c r="G322" s="41" t="s">
        <v>28</v>
      </c>
      <c r="H322" s="175"/>
      <c r="I322" s="175"/>
      <c r="J322" s="175">
        <f t="shared" si="54"/>
        <v>0</v>
      </c>
      <c r="K322" s="176"/>
      <c r="L322" s="164"/>
      <c r="M322" s="174"/>
      <c r="N322" s="272"/>
      <c r="O322" s="300">
        <v>0</v>
      </c>
      <c r="P322" s="300">
        <v>0</v>
      </c>
      <c r="Q322" s="300">
        <f t="shared" si="52"/>
        <v>0</v>
      </c>
      <c r="R322" s="261">
        <f t="shared" si="53"/>
        <v>0</v>
      </c>
      <c r="S322" s="46"/>
    </row>
    <row r="323" spans="1:19" ht="15" customHeight="1">
      <c r="A323" s="7"/>
      <c r="B323" s="122" t="s">
        <v>744</v>
      </c>
      <c r="C323" s="128" t="s">
        <v>723</v>
      </c>
      <c r="D323" s="42" t="s">
        <v>442</v>
      </c>
      <c r="E323" s="42"/>
      <c r="F323" s="31"/>
      <c r="G323" s="31" t="s">
        <v>58</v>
      </c>
      <c r="H323" s="175"/>
      <c r="I323" s="175"/>
      <c r="J323" s="175">
        <f t="shared" si="54"/>
        <v>0</v>
      </c>
      <c r="K323" s="176"/>
      <c r="L323" s="164"/>
      <c r="M323" s="174"/>
      <c r="N323" s="272"/>
      <c r="O323" s="300">
        <v>0</v>
      </c>
      <c r="P323" s="300">
        <v>0</v>
      </c>
      <c r="Q323" s="300">
        <f t="shared" si="52"/>
        <v>0</v>
      </c>
      <c r="R323" s="261">
        <f t="shared" si="53"/>
        <v>0</v>
      </c>
      <c r="S323" s="46"/>
    </row>
    <row r="324" spans="1:19" ht="15" customHeight="1">
      <c r="A324" s="7"/>
      <c r="B324" s="122" t="s">
        <v>745</v>
      </c>
      <c r="C324" s="127"/>
      <c r="D324" s="42" t="s">
        <v>443</v>
      </c>
      <c r="E324" s="42"/>
      <c r="F324" s="31"/>
      <c r="G324" s="41" t="s">
        <v>28</v>
      </c>
      <c r="H324" s="175"/>
      <c r="I324" s="175"/>
      <c r="J324" s="175">
        <f t="shared" si="54"/>
        <v>0</v>
      </c>
      <c r="K324" s="176"/>
      <c r="L324" s="164"/>
      <c r="M324" s="174"/>
      <c r="N324" s="272"/>
      <c r="O324" s="300">
        <v>0</v>
      </c>
      <c r="P324" s="300">
        <v>0</v>
      </c>
      <c r="Q324" s="300">
        <f t="shared" si="52"/>
        <v>0</v>
      </c>
      <c r="R324" s="261">
        <f t="shared" si="53"/>
        <v>0</v>
      </c>
      <c r="S324" s="46"/>
    </row>
    <row r="325" spans="1:19" ht="15" customHeight="1">
      <c r="A325" s="7"/>
      <c r="B325" s="122" t="s">
        <v>746</v>
      </c>
      <c r="C325" s="27" t="s">
        <v>722</v>
      </c>
      <c r="D325" s="42" t="s">
        <v>760</v>
      </c>
      <c r="E325" s="42"/>
      <c r="F325" s="31"/>
      <c r="G325" s="41" t="s">
        <v>28</v>
      </c>
      <c r="H325" s="175"/>
      <c r="I325" s="175"/>
      <c r="J325" s="175">
        <f t="shared" si="54"/>
        <v>0</v>
      </c>
      <c r="K325" s="176"/>
      <c r="L325" s="164"/>
      <c r="M325" s="174"/>
      <c r="N325" s="272"/>
      <c r="O325" s="300">
        <v>0</v>
      </c>
      <c r="P325" s="300">
        <v>0</v>
      </c>
      <c r="Q325" s="300">
        <f t="shared" si="52"/>
        <v>0</v>
      </c>
      <c r="R325" s="261">
        <f t="shared" si="53"/>
        <v>0</v>
      </c>
      <c r="S325" s="46"/>
    </row>
    <row r="326" spans="1:19" ht="15" customHeight="1">
      <c r="A326" s="7"/>
      <c r="B326" s="122" t="s">
        <v>747</v>
      </c>
      <c r="C326" s="12"/>
      <c r="D326" s="42" t="s">
        <v>761</v>
      </c>
      <c r="E326" s="42"/>
      <c r="F326" s="31"/>
      <c r="G326" s="41" t="s">
        <v>28</v>
      </c>
      <c r="H326" s="175"/>
      <c r="I326" s="175"/>
      <c r="J326" s="175">
        <f t="shared" si="54"/>
        <v>0</v>
      </c>
      <c r="K326" s="176"/>
      <c r="L326" s="164"/>
      <c r="M326" s="174"/>
      <c r="N326" s="272"/>
      <c r="O326" s="300">
        <v>0</v>
      </c>
      <c r="P326" s="300">
        <v>0</v>
      </c>
      <c r="Q326" s="300">
        <f t="shared" si="52"/>
        <v>0</v>
      </c>
      <c r="R326" s="261">
        <f t="shared" si="53"/>
        <v>0</v>
      </c>
      <c r="S326" s="46"/>
    </row>
    <row r="327" spans="1:19" ht="15" customHeight="1">
      <c r="A327" s="7"/>
      <c r="B327" s="122" t="s">
        <v>748</v>
      </c>
      <c r="C327" s="12"/>
      <c r="D327" s="42" t="s">
        <v>762</v>
      </c>
      <c r="E327" s="42"/>
      <c r="F327" s="31"/>
      <c r="G327" s="41" t="s">
        <v>28</v>
      </c>
      <c r="H327" s="175"/>
      <c r="I327" s="175"/>
      <c r="J327" s="175">
        <f t="shared" si="54"/>
        <v>0</v>
      </c>
      <c r="K327" s="176"/>
      <c r="L327" s="164"/>
      <c r="M327" s="174"/>
      <c r="N327" s="272"/>
      <c r="O327" s="300">
        <v>0</v>
      </c>
      <c r="P327" s="300">
        <v>0</v>
      </c>
      <c r="Q327" s="300">
        <f t="shared" si="52"/>
        <v>0</v>
      </c>
      <c r="R327" s="261">
        <f t="shared" si="53"/>
        <v>0</v>
      </c>
      <c r="S327" s="46"/>
    </row>
    <row r="328" spans="1:19" ht="15" customHeight="1">
      <c r="A328" s="7"/>
      <c r="B328" s="122" t="s">
        <v>749</v>
      </c>
      <c r="C328" s="12"/>
      <c r="D328" s="42" t="s">
        <v>763</v>
      </c>
      <c r="E328" s="42"/>
      <c r="F328" s="31"/>
      <c r="G328" s="41" t="s">
        <v>28</v>
      </c>
      <c r="H328" s="175"/>
      <c r="I328" s="175"/>
      <c r="J328" s="175">
        <f t="shared" si="54"/>
        <v>0</v>
      </c>
      <c r="K328" s="176"/>
      <c r="L328" s="164"/>
      <c r="M328" s="174"/>
      <c r="N328" s="272"/>
      <c r="O328" s="300">
        <v>0</v>
      </c>
      <c r="P328" s="300">
        <v>0</v>
      </c>
      <c r="Q328" s="300">
        <f t="shared" si="52"/>
        <v>0</v>
      </c>
      <c r="R328" s="261">
        <f t="shared" si="53"/>
        <v>0</v>
      </c>
      <c r="S328" s="46"/>
    </row>
    <row r="329" spans="1:19" ht="15" customHeight="1">
      <c r="A329" s="7"/>
      <c r="B329" s="122" t="s">
        <v>752</v>
      </c>
      <c r="C329" s="241" t="s">
        <v>750</v>
      </c>
      <c r="D329" s="42" t="s">
        <v>756</v>
      </c>
      <c r="E329" s="42"/>
      <c r="F329" s="31"/>
      <c r="G329" s="41" t="s">
        <v>28</v>
      </c>
      <c r="H329" s="175"/>
      <c r="I329" s="175"/>
      <c r="J329" s="175">
        <f t="shared" si="54"/>
        <v>0</v>
      </c>
      <c r="K329" s="181"/>
      <c r="L329" s="164"/>
      <c r="M329" s="174"/>
      <c r="N329" s="272"/>
      <c r="O329" s="300">
        <v>0</v>
      </c>
      <c r="P329" s="300">
        <v>0</v>
      </c>
      <c r="Q329" s="300">
        <f t="shared" si="52"/>
        <v>0</v>
      </c>
      <c r="R329" s="261">
        <f t="shared" si="53"/>
        <v>0</v>
      </c>
      <c r="S329" s="46"/>
    </row>
    <row r="330" spans="1:19" ht="15" customHeight="1">
      <c r="A330" s="7"/>
      <c r="B330" s="122" t="s">
        <v>753</v>
      </c>
      <c r="C330" s="126"/>
      <c r="D330" s="42" t="s">
        <v>759</v>
      </c>
      <c r="E330" s="42"/>
      <c r="F330" s="31"/>
      <c r="G330" s="41" t="s">
        <v>28</v>
      </c>
      <c r="H330" s="175"/>
      <c r="I330" s="175"/>
      <c r="J330" s="175">
        <f t="shared" si="54"/>
        <v>0</v>
      </c>
      <c r="K330" s="181"/>
      <c r="L330" s="164"/>
      <c r="M330" s="174"/>
      <c r="N330" s="272"/>
      <c r="O330" s="300">
        <v>0</v>
      </c>
      <c r="P330" s="300">
        <v>0</v>
      </c>
      <c r="Q330" s="300">
        <f t="shared" si="52"/>
        <v>0</v>
      </c>
      <c r="R330" s="261">
        <f t="shared" si="53"/>
        <v>0</v>
      </c>
      <c r="S330" s="46"/>
    </row>
    <row r="331" spans="1:19" ht="15" customHeight="1">
      <c r="A331" s="7"/>
      <c r="B331" s="122" t="s">
        <v>754</v>
      </c>
      <c r="C331" s="126"/>
      <c r="D331" s="42" t="s">
        <v>757</v>
      </c>
      <c r="E331" s="42"/>
      <c r="F331" s="31"/>
      <c r="G331" s="41" t="s">
        <v>28</v>
      </c>
      <c r="H331" s="175"/>
      <c r="I331" s="175"/>
      <c r="J331" s="175">
        <f t="shared" si="54"/>
        <v>0</v>
      </c>
      <c r="K331" s="181"/>
      <c r="L331" s="164"/>
      <c r="M331" s="174"/>
      <c r="N331" s="272"/>
      <c r="O331" s="300">
        <v>0</v>
      </c>
      <c r="P331" s="300">
        <v>0</v>
      </c>
      <c r="Q331" s="300">
        <f t="shared" si="52"/>
        <v>0</v>
      </c>
      <c r="R331" s="261">
        <f t="shared" si="53"/>
        <v>0</v>
      </c>
      <c r="S331" s="46"/>
    </row>
    <row r="332" spans="1:19" ht="15" customHeight="1">
      <c r="A332" s="7"/>
      <c r="B332" s="122" t="s">
        <v>755</v>
      </c>
      <c r="C332" s="126"/>
      <c r="D332" s="42" t="s">
        <v>758</v>
      </c>
      <c r="E332" s="42"/>
      <c r="F332" s="31"/>
      <c r="G332" s="41" t="s">
        <v>28</v>
      </c>
      <c r="H332" s="175"/>
      <c r="I332" s="175"/>
      <c r="J332" s="175">
        <f t="shared" si="54"/>
        <v>0</v>
      </c>
      <c r="K332" s="181"/>
      <c r="L332" s="164"/>
      <c r="M332" s="174"/>
      <c r="N332" s="272"/>
      <c r="O332" s="300">
        <v>0</v>
      </c>
      <c r="P332" s="300">
        <v>0</v>
      </c>
      <c r="Q332" s="300">
        <f t="shared" si="52"/>
        <v>0</v>
      </c>
      <c r="R332" s="261">
        <f t="shared" si="53"/>
        <v>0</v>
      </c>
      <c r="S332" s="46"/>
    </row>
    <row r="333" spans="1:19" ht="15" customHeight="1">
      <c r="A333" s="1"/>
      <c r="B333" s="115" t="s">
        <v>266</v>
      </c>
      <c r="C333" s="120" t="s">
        <v>166</v>
      </c>
      <c r="D333" s="120"/>
      <c r="E333" s="123" t="str">
        <f>+$E$8</f>
        <v>MARCAS Y MODELOS</v>
      </c>
      <c r="F333" s="119"/>
      <c r="G333" s="119"/>
      <c r="H333" s="169"/>
      <c r="I333" s="169"/>
      <c r="J333" s="169"/>
      <c r="K333" s="170">
        <f>SUM(J334:J375)</f>
        <v>0</v>
      </c>
      <c r="L333" s="164"/>
      <c r="M333" s="171">
        <f>SUM(M334:M375)</f>
        <v>0</v>
      </c>
      <c r="N333" s="274"/>
      <c r="O333" s="262"/>
      <c r="P333" s="263"/>
      <c r="Q333" s="263"/>
      <c r="R333" s="263"/>
      <c r="S333" s="264">
        <f>SUM(R334:R375)</f>
        <v>0</v>
      </c>
    </row>
    <row r="334" spans="1:19" ht="15" customHeight="1">
      <c r="A334" s="7"/>
      <c r="B334" s="351" t="s">
        <v>267</v>
      </c>
      <c r="C334" s="27" t="s">
        <v>167</v>
      </c>
      <c r="D334" s="68"/>
      <c r="E334" s="81"/>
      <c r="F334" s="69"/>
      <c r="G334" s="69"/>
      <c r="H334" s="182"/>
      <c r="I334" s="182"/>
      <c r="J334" s="183"/>
      <c r="K334" s="173"/>
      <c r="L334" s="164"/>
      <c r="M334" s="174"/>
      <c r="N334" s="272"/>
      <c r="O334" s="300"/>
      <c r="P334" s="300"/>
      <c r="Q334" s="300"/>
      <c r="R334" s="261"/>
      <c r="S334" s="261"/>
    </row>
    <row r="335" spans="1:19" ht="15" customHeight="1">
      <c r="A335" s="1"/>
      <c r="B335" s="147" t="s">
        <v>448</v>
      </c>
      <c r="C335" s="12"/>
      <c r="D335" s="32" t="s">
        <v>168</v>
      </c>
      <c r="E335" s="32"/>
      <c r="F335" s="31"/>
      <c r="G335" s="31" t="s">
        <v>11</v>
      </c>
      <c r="H335" s="175"/>
      <c r="I335" s="175"/>
      <c r="J335" s="175">
        <f aca="true" t="shared" si="55" ref="J335:J375">SUM(H335*I335)</f>
        <v>0</v>
      </c>
      <c r="K335" s="176"/>
      <c r="L335" s="164"/>
      <c r="M335" s="174"/>
      <c r="N335" s="272"/>
      <c r="O335" s="300">
        <v>0</v>
      </c>
      <c r="P335" s="300">
        <v>0</v>
      </c>
      <c r="Q335" s="300">
        <f aca="true" t="shared" si="56" ref="Q335:Q375">+O335+P335</f>
        <v>0</v>
      </c>
      <c r="R335" s="261">
        <f aca="true" t="shared" si="57" ref="R335:R348">+J335*P335</f>
        <v>0</v>
      </c>
      <c r="S335" s="46"/>
    </row>
    <row r="336" spans="1:19" ht="15" customHeight="1">
      <c r="A336" s="1"/>
      <c r="B336" s="147" t="s">
        <v>449</v>
      </c>
      <c r="C336" s="12"/>
      <c r="D336" s="32" t="s">
        <v>169</v>
      </c>
      <c r="E336" s="32"/>
      <c r="F336" s="31"/>
      <c r="G336" s="31" t="s">
        <v>11</v>
      </c>
      <c r="H336" s="175"/>
      <c r="I336" s="175"/>
      <c r="J336" s="175">
        <f t="shared" si="55"/>
        <v>0</v>
      </c>
      <c r="K336" s="176"/>
      <c r="L336" s="164"/>
      <c r="M336" s="174"/>
      <c r="N336" s="272"/>
      <c r="O336" s="300">
        <v>0</v>
      </c>
      <c r="P336" s="300">
        <v>0</v>
      </c>
      <c r="Q336" s="300">
        <f t="shared" si="56"/>
        <v>0</v>
      </c>
      <c r="R336" s="261">
        <f t="shared" si="57"/>
        <v>0</v>
      </c>
      <c r="S336" s="46"/>
    </row>
    <row r="337" spans="1:19" ht="15" customHeight="1">
      <c r="A337" s="1"/>
      <c r="B337" s="147" t="s">
        <v>450</v>
      </c>
      <c r="C337" s="12"/>
      <c r="D337" s="32" t="s">
        <v>170</v>
      </c>
      <c r="E337" s="32"/>
      <c r="F337" s="31"/>
      <c r="G337" s="31" t="s">
        <v>11</v>
      </c>
      <c r="H337" s="175"/>
      <c r="I337" s="175"/>
      <c r="J337" s="175">
        <f t="shared" si="55"/>
        <v>0</v>
      </c>
      <c r="K337" s="176"/>
      <c r="L337" s="164"/>
      <c r="M337" s="174"/>
      <c r="N337" s="272"/>
      <c r="O337" s="300">
        <v>0</v>
      </c>
      <c r="P337" s="300">
        <v>0</v>
      </c>
      <c r="Q337" s="300">
        <f t="shared" si="56"/>
        <v>0</v>
      </c>
      <c r="R337" s="261">
        <f t="shared" si="57"/>
        <v>0</v>
      </c>
      <c r="S337" s="46"/>
    </row>
    <row r="338" spans="1:19" ht="15" customHeight="1">
      <c r="A338" s="1"/>
      <c r="B338" s="147" t="s">
        <v>451</v>
      </c>
      <c r="C338" s="12"/>
      <c r="D338" s="32" t="s">
        <v>171</v>
      </c>
      <c r="E338" s="32"/>
      <c r="F338" s="31"/>
      <c r="G338" s="31" t="s">
        <v>11</v>
      </c>
      <c r="H338" s="175"/>
      <c r="I338" s="175"/>
      <c r="J338" s="175">
        <f t="shared" si="55"/>
        <v>0</v>
      </c>
      <c r="K338" s="176"/>
      <c r="L338" s="164"/>
      <c r="M338" s="174"/>
      <c r="N338" s="272"/>
      <c r="O338" s="300">
        <v>0</v>
      </c>
      <c r="P338" s="300">
        <v>0</v>
      </c>
      <c r="Q338" s="300">
        <f t="shared" si="56"/>
        <v>0</v>
      </c>
      <c r="R338" s="261">
        <f t="shared" si="57"/>
        <v>0</v>
      </c>
      <c r="S338" s="46"/>
    </row>
    <row r="339" spans="1:19" ht="15" customHeight="1">
      <c r="A339" s="1"/>
      <c r="B339" s="147" t="s">
        <v>452</v>
      </c>
      <c r="C339" s="12"/>
      <c r="D339" s="59" t="s">
        <v>297</v>
      </c>
      <c r="E339" s="59"/>
      <c r="F339" s="31"/>
      <c r="G339" s="41" t="s">
        <v>713</v>
      </c>
      <c r="H339" s="175"/>
      <c r="I339" s="175"/>
      <c r="J339" s="175">
        <f t="shared" si="55"/>
        <v>0</v>
      </c>
      <c r="K339" s="176"/>
      <c r="L339" s="164"/>
      <c r="M339" s="174"/>
      <c r="N339" s="272"/>
      <c r="O339" s="300">
        <v>0</v>
      </c>
      <c r="P339" s="300">
        <v>0</v>
      </c>
      <c r="Q339" s="300">
        <f t="shared" si="56"/>
        <v>0</v>
      </c>
      <c r="R339" s="261">
        <f t="shared" si="57"/>
        <v>0</v>
      </c>
      <c r="S339" s="46"/>
    </row>
    <row r="340" spans="1:19" ht="15" customHeight="1">
      <c r="A340" s="1"/>
      <c r="B340" s="147" t="s">
        <v>453</v>
      </c>
      <c r="C340" s="12"/>
      <c r="D340" s="59" t="s">
        <v>298</v>
      </c>
      <c r="E340" s="59"/>
      <c r="F340" s="31"/>
      <c r="G340" s="41" t="s">
        <v>713</v>
      </c>
      <c r="H340" s="175"/>
      <c r="I340" s="175"/>
      <c r="J340" s="175">
        <f t="shared" si="55"/>
        <v>0</v>
      </c>
      <c r="K340" s="176"/>
      <c r="L340" s="164"/>
      <c r="M340" s="174"/>
      <c r="N340" s="272"/>
      <c r="O340" s="300">
        <v>0</v>
      </c>
      <c r="P340" s="300">
        <v>0</v>
      </c>
      <c r="Q340" s="300">
        <f t="shared" si="56"/>
        <v>0</v>
      </c>
      <c r="R340" s="261">
        <f t="shared" si="57"/>
        <v>0</v>
      </c>
      <c r="S340" s="46"/>
    </row>
    <row r="341" spans="1:19" ht="15" customHeight="1">
      <c r="A341" s="1"/>
      <c r="B341" s="147" t="s">
        <v>454</v>
      </c>
      <c r="C341" s="12"/>
      <c r="D341" s="59" t="s">
        <v>300</v>
      </c>
      <c r="E341" s="59"/>
      <c r="F341" s="31"/>
      <c r="G341" s="41" t="s">
        <v>713</v>
      </c>
      <c r="H341" s="175"/>
      <c r="I341" s="175"/>
      <c r="J341" s="175">
        <f t="shared" si="55"/>
        <v>0</v>
      </c>
      <c r="K341" s="176"/>
      <c r="L341" s="164"/>
      <c r="M341" s="174"/>
      <c r="N341" s="272"/>
      <c r="O341" s="300">
        <v>0</v>
      </c>
      <c r="P341" s="300">
        <v>0</v>
      </c>
      <c r="Q341" s="300">
        <f t="shared" si="56"/>
        <v>0</v>
      </c>
      <c r="R341" s="261">
        <f t="shared" si="57"/>
        <v>0</v>
      </c>
      <c r="S341" s="46"/>
    </row>
    <row r="342" spans="1:19" ht="15" customHeight="1">
      <c r="A342" s="1"/>
      <c r="B342" s="147" t="s">
        <v>455</v>
      </c>
      <c r="C342" s="12"/>
      <c r="D342" s="60" t="s">
        <v>299</v>
      </c>
      <c r="E342" s="60"/>
      <c r="F342" s="31"/>
      <c r="G342" s="41" t="s">
        <v>713</v>
      </c>
      <c r="H342" s="175"/>
      <c r="I342" s="175"/>
      <c r="J342" s="175">
        <f t="shared" si="55"/>
        <v>0</v>
      </c>
      <c r="K342" s="176"/>
      <c r="L342" s="164"/>
      <c r="M342" s="174"/>
      <c r="N342" s="272"/>
      <c r="O342" s="300">
        <v>0</v>
      </c>
      <c r="P342" s="300">
        <v>0</v>
      </c>
      <c r="Q342" s="300">
        <f t="shared" si="56"/>
        <v>0</v>
      </c>
      <c r="R342" s="261">
        <f t="shared" si="57"/>
        <v>0</v>
      </c>
      <c r="S342" s="46"/>
    </row>
    <row r="343" spans="1:19" ht="15" customHeight="1">
      <c r="A343" s="1"/>
      <c r="B343" s="147" t="s">
        <v>456</v>
      </c>
      <c r="C343" s="12"/>
      <c r="D343" s="60" t="s">
        <v>307</v>
      </c>
      <c r="E343" s="60"/>
      <c r="F343" s="31"/>
      <c r="G343" s="41" t="s">
        <v>713</v>
      </c>
      <c r="H343" s="175"/>
      <c r="I343" s="175"/>
      <c r="J343" s="175">
        <f t="shared" si="55"/>
        <v>0</v>
      </c>
      <c r="K343" s="176"/>
      <c r="L343" s="164"/>
      <c r="M343" s="174"/>
      <c r="N343" s="272"/>
      <c r="O343" s="300">
        <v>0</v>
      </c>
      <c r="P343" s="300">
        <v>0</v>
      </c>
      <c r="Q343" s="300">
        <f t="shared" si="56"/>
        <v>0</v>
      </c>
      <c r="R343" s="261">
        <f t="shared" si="57"/>
        <v>0</v>
      </c>
      <c r="S343" s="46"/>
    </row>
    <row r="344" spans="1:19" ht="15" customHeight="1">
      <c r="A344" s="1"/>
      <c r="B344" s="147" t="s">
        <v>457</v>
      </c>
      <c r="C344" s="12"/>
      <c r="D344" s="60" t="s">
        <v>310</v>
      </c>
      <c r="E344" s="60"/>
      <c r="F344" s="31"/>
      <c r="G344" s="41" t="s">
        <v>446</v>
      </c>
      <c r="H344" s="175"/>
      <c r="I344" s="175"/>
      <c r="J344" s="175">
        <f t="shared" si="55"/>
        <v>0</v>
      </c>
      <c r="K344" s="176"/>
      <c r="L344" s="164"/>
      <c r="M344" s="174"/>
      <c r="N344" s="272"/>
      <c r="O344" s="300">
        <v>0</v>
      </c>
      <c r="P344" s="300">
        <v>0</v>
      </c>
      <c r="Q344" s="300">
        <f t="shared" si="56"/>
        <v>0</v>
      </c>
      <c r="R344" s="261">
        <f t="shared" si="57"/>
        <v>0</v>
      </c>
      <c r="S344" s="46"/>
    </row>
    <row r="345" spans="1:19" ht="15" customHeight="1">
      <c r="A345" s="1"/>
      <c r="B345" s="147" t="s">
        <v>458</v>
      </c>
      <c r="C345" s="12"/>
      <c r="D345" s="60" t="s">
        <v>308</v>
      </c>
      <c r="E345" s="60"/>
      <c r="F345" s="31"/>
      <c r="G345" s="41" t="s">
        <v>713</v>
      </c>
      <c r="H345" s="175"/>
      <c r="I345" s="175"/>
      <c r="J345" s="175">
        <f t="shared" si="55"/>
        <v>0</v>
      </c>
      <c r="K345" s="176"/>
      <c r="L345" s="164"/>
      <c r="M345" s="174"/>
      <c r="N345" s="272"/>
      <c r="O345" s="300">
        <v>0</v>
      </c>
      <c r="P345" s="300">
        <v>0</v>
      </c>
      <c r="Q345" s="300">
        <f t="shared" si="56"/>
        <v>0</v>
      </c>
      <c r="R345" s="261">
        <f t="shared" si="57"/>
        <v>0</v>
      </c>
      <c r="S345" s="46"/>
    </row>
    <row r="346" spans="1:19" ht="15" customHeight="1">
      <c r="A346" s="1"/>
      <c r="B346" s="147" t="s">
        <v>459</v>
      </c>
      <c r="C346" s="12"/>
      <c r="D346" s="60" t="s">
        <v>306</v>
      </c>
      <c r="E346" s="60"/>
      <c r="F346" s="31"/>
      <c r="G346" s="41" t="s">
        <v>713</v>
      </c>
      <c r="H346" s="175"/>
      <c r="I346" s="175"/>
      <c r="J346" s="175">
        <f t="shared" si="55"/>
        <v>0</v>
      </c>
      <c r="K346" s="176"/>
      <c r="L346" s="164"/>
      <c r="M346" s="174"/>
      <c r="N346" s="272"/>
      <c r="O346" s="300">
        <v>0</v>
      </c>
      <c r="P346" s="300">
        <v>0</v>
      </c>
      <c r="Q346" s="300">
        <f t="shared" si="56"/>
        <v>0</v>
      </c>
      <c r="R346" s="261">
        <f t="shared" si="57"/>
        <v>0</v>
      </c>
      <c r="S346" s="46"/>
    </row>
    <row r="347" spans="1:19" ht="15" customHeight="1">
      <c r="A347" s="1"/>
      <c r="B347" s="147" t="s">
        <v>460</v>
      </c>
      <c r="C347" s="12"/>
      <c r="D347" s="60" t="s">
        <v>309</v>
      </c>
      <c r="E347" s="60"/>
      <c r="F347" s="31"/>
      <c r="G347" s="41" t="s">
        <v>713</v>
      </c>
      <c r="H347" s="175"/>
      <c r="I347" s="175"/>
      <c r="J347" s="175">
        <f t="shared" si="55"/>
        <v>0</v>
      </c>
      <c r="K347" s="176"/>
      <c r="L347" s="164"/>
      <c r="M347" s="174"/>
      <c r="N347" s="272"/>
      <c r="O347" s="300">
        <v>0</v>
      </c>
      <c r="P347" s="300">
        <v>0</v>
      </c>
      <c r="Q347" s="300">
        <f t="shared" si="56"/>
        <v>0</v>
      </c>
      <c r="R347" s="261">
        <f t="shared" si="57"/>
        <v>0</v>
      </c>
      <c r="S347" s="46"/>
    </row>
    <row r="348" spans="1:19" ht="15" customHeight="1">
      <c r="A348" s="1"/>
      <c r="B348" s="147" t="s">
        <v>461</v>
      </c>
      <c r="C348" s="40"/>
      <c r="D348" s="61" t="s">
        <v>447</v>
      </c>
      <c r="E348" s="61"/>
      <c r="F348" s="37"/>
      <c r="G348" s="73" t="s">
        <v>434</v>
      </c>
      <c r="H348" s="173"/>
      <c r="I348" s="173"/>
      <c r="J348" s="173">
        <f t="shared" si="55"/>
        <v>0</v>
      </c>
      <c r="K348" s="176"/>
      <c r="L348" s="164"/>
      <c r="M348" s="174"/>
      <c r="N348" s="272"/>
      <c r="O348" s="300">
        <v>0</v>
      </c>
      <c r="P348" s="300">
        <v>0</v>
      </c>
      <c r="Q348" s="300">
        <f t="shared" si="56"/>
        <v>0</v>
      </c>
      <c r="R348" s="261">
        <f t="shared" si="57"/>
        <v>0</v>
      </c>
      <c r="S348" s="46"/>
    </row>
    <row r="349" spans="1:19" ht="15" customHeight="1">
      <c r="A349" s="1"/>
      <c r="B349" s="122" t="s">
        <v>782</v>
      </c>
      <c r="C349" s="66" t="s">
        <v>600</v>
      </c>
      <c r="D349" s="62"/>
      <c r="E349" s="82"/>
      <c r="F349" s="36"/>
      <c r="G349" s="36"/>
      <c r="H349" s="177"/>
      <c r="I349" s="177"/>
      <c r="J349" s="178"/>
      <c r="K349" s="176"/>
      <c r="L349" s="164"/>
      <c r="M349" s="174"/>
      <c r="N349" s="272"/>
      <c r="O349" s="300"/>
      <c r="P349" s="300"/>
      <c r="Q349" s="300"/>
      <c r="R349" s="261"/>
      <c r="S349" s="46"/>
    </row>
    <row r="350" spans="1:19" ht="15" customHeight="1">
      <c r="A350" s="1"/>
      <c r="B350" s="122" t="s">
        <v>462</v>
      </c>
      <c r="C350" s="12"/>
      <c r="D350" s="34" t="s">
        <v>172</v>
      </c>
      <c r="E350" s="34"/>
      <c r="F350" s="33"/>
      <c r="G350" s="33" t="s">
        <v>11</v>
      </c>
      <c r="H350" s="172"/>
      <c r="I350" s="172"/>
      <c r="J350" s="172">
        <f t="shared" si="55"/>
        <v>0</v>
      </c>
      <c r="K350" s="176"/>
      <c r="L350" s="164"/>
      <c r="M350" s="174"/>
      <c r="N350" s="272"/>
      <c r="O350" s="300">
        <v>0</v>
      </c>
      <c r="P350" s="300">
        <v>0</v>
      </c>
      <c r="Q350" s="300">
        <f t="shared" si="56"/>
        <v>0</v>
      </c>
      <c r="R350" s="261">
        <f>+J350*P350</f>
        <v>0</v>
      </c>
      <c r="S350" s="46"/>
    </row>
    <row r="351" spans="1:19" ht="15" customHeight="1">
      <c r="A351" s="1"/>
      <c r="B351" s="122" t="s">
        <v>463</v>
      </c>
      <c r="C351" s="12"/>
      <c r="D351" s="32" t="s">
        <v>173</v>
      </c>
      <c r="E351" s="32"/>
      <c r="F351" s="31"/>
      <c r="G351" s="31" t="s">
        <v>11</v>
      </c>
      <c r="H351" s="175"/>
      <c r="I351" s="175"/>
      <c r="J351" s="175">
        <f t="shared" si="55"/>
        <v>0</v>
      </c>
      <c r="K351" s="176"/>
      <c r="L351" s="164"/>
      <c r="M351" s="174"/>
      <c r="N351" s="272"/>
      <c r="O351" s="300">
        <v>0</v>
      </c>
      <c r="P351" s="300">
        <v>0</v>
      </c>
      <c r="Q351" s="300">
        <f t="shared" si="56"/>
        <v>0</v>
      </c>
      <c r="R351" s="261">
        <f>+J351*P351</f>
        <v>0</v>
      </c>
      <c r="S351" s="46"/>
    </row>
    <row r="352" spans="1:19" ht="15" customHeight="1">
      <c r="A352" s="1"/>
      <c r="B352" s="122" t="s">
        <v>464</v>
      </c>
      <c r="C352" s="12"/>
      <c r="D352" s="32" t="s">
        <v>305</v>
      </c>
      <c r="E352" s="32"/>
      <c r="F352" s="31"/>
      <c r="G352" s="41" t="s">
        <v>713</v>
      </c>
      <c r="H352" s="175"/>
      <c r="I352" s="175"/>
      <c r="J352" s="175">
        <f t="shared" si="55"/>
        <v>0</v>
      </c>
      <c r="K352" s="176"/>
      <c r="L352" s="164"/>
      <c r="M352" s="174"/>
      <c r="N352" s="272"/>
      <c r="O352" s="300">
        <v>0</v>
      </c>
      <c r="P352" s="300">
        <v>0</v>
      </c>
      <c r="Q352" s="300">
        <f t="shared" si="56"/>
        <v>0</v>
      </c>
      <c r="R352" s="261">
        <f>+J352*P352</f>
        <v>0</v>
      </c>
      <c r="S352" s="46"/>
    </row>
    <row r="353" spans="1:19" ht="15" customHeight="1">
      <c r="A353" s="1"/>
      <c r="B353" s="122" t="s">
        <v>465</v>
      </c>
      <c r="C353" s="40"/>
      <c r="D353" s="32" t="s">
        <v>304</v>
      </c>
      <c r="E353" s="32"/>
      <c r="F353" s="31"/>
      <c r="G353" s="41" t="s">
        <v>713</v>
      </c>
      <c r="H353" s="175"/>
      <c r="I353" s="175"/>
      <c r="J353" s="175">
        <f t="shared" si="55"/>
        <v>0</v>
      </c>
      <c r="K353" s="176"/>
      <c r="L353" s="164"/>
      <c r="M353" s="174"/>
      <c r="N353" s="272"/>
      <c r="O353" s="300">
        <v>0</v>
      </c>
      <c r="P353" s="300">
        <v>0</v>
      </c>
      <c r="Q353" s="300">
        <f t="shared" si="56"/>
        <v>0</v>
      </c>
      <c r="R353" s="261">
        <f>+J353*P353</f>
        <v>0</v>
      </c>
      <c r="S353" s="46"/>
    </row>
    <row r="354" spans="1:19" ht="15" customHeight="1">
      <c r="A354" s="1"/>
      <c r="B354" s="122" t="s">
        <v>783</v>
      </c>
      <c r="C354" s="67" t="s">
        <v>174</v>
      </c>
      <c r="D354" s="62"/>
      <c r="E354" s="82"/>
      <c r="F354" s="36"/>
      <c r="G354" s="36"/>
      <c r="H354" s="177"/>
      <c r="I354" s="177"/>
      <c r="J354" s="178"/>
      <c r="K354" s="176"/>
      <c r="L354" s="164"/>
      <c r="M354" s="174"/>
      <c r="N354" s="272"/>
      <c r="O354" s="300"/>
      <c r="P354" s="300"/>
      <c r="Q354" s="300"/>
      <c r="R354" s="261"/>
      <c r="S354" s="46"/>
    </row>
    <row r="355" spans="1:19" ht="15" customHeight="1">
      <c r="A355" s="1"/>
      <c r="B355" s="122" t="s">
        <v>466</v>
      </c>
      <c r="C355" s="13"/>
      <c r="D355" s="32" t="s">
        <v>302</v>
      </c>
      <c r="E355" s="32"/>
      <c r="F355" s="31"/>
      <c r="G355" s="41" t="s">
        <v>713</v>
      </c>
      <c r="H355" s="175"/>
      <c r="I355" s="175"/>
      <c r="J355" s="175">
        <f t="shared" si="55"/>
        <v>0</v>
      </c>
      <c r="K355" s="176"/>
      <c r="L355" s="164"/>
      <c r="M355" s="174"/>
      <c r="N355" s="272"/>
      <c r="O355" s="300">
        <v>0</v>
      </c>
      <c r="P355" s="300">
        <v>0</v>
      </c>
      <c r="Q355" s="300">
        <f t="shared" si="56"/>
        <v>0</v>
      </c>
      <c r="R355" s="261">
        <f aca="true" t="shared" si="58" ref="R355:R368">+J355*P355</f>
        <v>0</v>
      </c>
      <c r="S355" s="46"/>
    </row>
    <row r="356" spans="1:19" ht="15" customHeight="1">
      <c r="A356" s="1"/>
      <c r="B356" s="122" t="s">
        <v>467</v>
      </c>
      <c r="C356" s="12"/>
      <c r="D356" s="32" t="s">
        <v>301</v>
      </c>
      <c r="E356" s="32"/>
      <c r="F356" s="31"/>
      <c r="G356" s="41" t="s">
        <v>713</v>
      </c>
      <c r="H356" s="175"/>
      <c r="I356" s="175"/>
      <c r="J356" s="175">
        <f t="shared" si="55"/>
        <v>0</v>
      </c>
      <c r="K356" s="176"/>
      <c r="L356" s="164"/>
      <c r="M356" s="174"/>
      <c r="N356" s="272"/>
      <c r="O356" s="300">
        <v>0</v>
      </c>
      <c r="P356" s="300">
        <v>0</v>
      </c>
      <c r="Q356" s="300">
        <f t="shared" si="56"/>
        <v>0</v>
      </c>
      <c r="R356" s="261">
        <f t="shared" si="58"/>
        <v>0</v>
      </c>
      <c r="S356" s="46"/>
    </row>
    <row r="357" spans="1:19" ht="15" customHeight="1">
      <c r="A357" s="1"/>
      <c r="B357" s="122" t="s">
        <v>468</v>
      </c>
      <c r="C357" s="12"/>
      <c r="D357" s="32" t="s">
        <v>303</v>
      </c>
      <c r="E357" s="32"/>
      <c r="F357" s="31"/>
      <c r="G357" s="41" t="s">
        <v>713</v>
      </c>
      <c r="H357" s="175"/>
      <c r="I357" s="175"/>
      <c r="J357" s="175">
        <f t="shared" si="55"/>
        <v>0</v>
      </c>
      <c r="K357" s="176"/>
      <c r="L357" s="164"/>
      <c r="M357" s="174"/>
      <c r="N357" s="272"/>
      <c r="O357" s="300">
        <v>0</v>
      </c>
      <c r="P357" s="300">
        <v>0</v>
      </c>
      <c r="Q357" s="300">
        <f t="shared" si="56"/>
        <v>0</v>
      </c>
      <c r="R357" s="261">
        <f t="shared" si="58"/>
        <v>0</v>
      </c>
      <c r="S357" s="46"/>
    </row>
    <row r="358" spans="1:19" ht="15" customHeight="1">
      <c r="A358" s="1"/>
      <c r="B358" s="122" t="s">
        <v>469</v>
      </c>
      <c r="C358" s="12"/>
      <c r="D358" s="42" t="s">
        <v>499</v>
      </c>
      <c r="E358" s="42"/>
      <c r="F358" s="31"/>
      <c r="G358" s="41" t="s">
        <v>713</v>
      </c>
      <c r="H358" s="175"/>
      <c r="I358" s="175"/>
      <c r="J358" s="175">
        <f t="shared" si="55"/>
        <v>0</v>
      </c>
      <c r="K358" s="176"/>
      <c r="L358" s="164"/>
      <c r="M358" s="174"/>
      <c r="N358" s="272"/>
      <c r="O358" s="300">
        <v>0</v>
      </c>
      <c r="P358" s="300">
        <v>0</v>
      </c>
      <c r="Q358" s="300">
        <f t="shared" si="56"/>
        <v>0</v>
      </c>
      <c r="R358" s="261">
        <f t="shared" si="58"/>
        <v>0</v>
      </c>
      <c r="S358" s="46"/>
    </row>
    <row r="359" spans="1:19" ht="15" customHeight="1">
      <c r="A359" s="1"/>
      <c r="B359" s="122" t="s">
        <v>470</v>
      </c>
      <c r="C359" s="12"/>
      <c r="D359" s="42" t="s">
        <v>494</v>
      </c>
      <c r="E359" s="42"/>
      <c r="F359" s="31"/>
      <c r="G359" s="41" t="s">
        <v>713</v>
      </c>
      <c r="H359" s="175"/>
      <c r="I359" s="175"/>
      <c r="J359" s="175">
        <f t="shared" si="55"/>
        <v>0</v>
      </c>
      <c r="K359" s="176"/>
      <c r="L359" s="164"/>
      <c r="M359" s="174"/>
      <c r="N359" s="272"/>
      <c r="O359" s="300">
        <v>0</v>
      </c>
      <c r="P359" s="300">
        <v>0</v>
      </c>
      <c r="Q359" s="300">
        <f t="shared" si="56"/>
        <v>0</v>
      </c>
      <c r="R359" s="261">
        <f t="shared" si="58"/>
        <v>0</v>
      </c>
      <c r="S359" s="46"/>
    </row>
    <row r="360" spans="1:19" ht="15" customHeight="1">
      <c r="A360" s="1"/>
      <c r="B360" s="122" t="s">
        <v>471</v>
      </c>
      <c r="C360" s="12"/>
      <c r="D360" s="42" t="s">
        <v>498</v>
      </c>
      <c r="E360" s="42"/>
      <c r="F360" s="31"/>
      <c r="G360" s="41" t="s">
        <v>713</v>
      </c>
      <c r="H360" s="175"/>
      <c r="I360" s="175"/>
      <c r="J360" s="175">
        <f t="shared" si="55"/>
        <v>0</v>
      </c>
      <c r="K360" s="176"/>
      <c r="L360" s="164"/>
      <c r="M360" s="174"/>
      <c r="N360" s="272"/>
      <c r="O360" s="300">
        <v>0</v>
      </c>
      <c r="P360" s="300">
        <v>0</v>
      </c>
      <c r="Q360" s="300">
        <f t="shared" si="56"/>
        <v>0</v>
      </c>
      <c r="R360" s="261">
        <f t="shared" si="58"/>
        <v>0</v>
      </c>
      <c r="S360" s="46"/>
    </row>
    <row r="361" spans="1:19" ht="15" customHeight="1">
      <c r="A361" s="1"/>
      <c r="B361" s="122" t="s">
        <v>472</v>
      </c>
      <c r="C361" s="12"/>
      <c r="D361" s="42" t="s">
        <v>481</v>
      </c>
      <c r="E361" s="42"/>
      <c r="F361" s="31"/>
      <c r="G361" s="41" t="s">
        <v>713</v>
      </c>
      <c r="H361" s="175"/>
      <c r="I361" s="175"/>
      <c r="J361" s="175">
        <f t="shared" si="55"/>
        <v>0</v>
      </c>
      <c r="K361" s="176"/>
      <c r="L361" s="164"/>
      <c r="M361" s="174"/>
      <c r="N361" s="272"/>
      <c r="O361" s="300">
        <v>0</v>
      </c>
      <c r="P361" s="300">
        <v>0</v>
      </c>
      <c r="Q361" s="300">
        <f t="shared" si="56"/>
        <v>0</v>
      </c>
      <c r="R361" s="261">
        <f t="shared" si="58"/>
        <v>0</v>
      </c>
      <c r="S361" s="46"/>
    </row>
    <row r="362" spans="1:19" ht="15" customHeight="1">
      <c r="A362" s="1"/>
      <c r="B362" s="122" t="s">
        <v>473</v>
      </c>
      <c r="C362" s="12"/>
      <c r="D362" s="63" t="s">
        <v>482</v>
      </c>
      <c r="E362" s="63"/>
      <c r="F362" s="31"/>
      <c r="G362" s="41" t="s">
        <v>713</v>
      </c>
      <c r="H362" s="175"/>
      <c r="I362" s="175"/>
      <c r="J362" s="175">
        <f t="shared" si="55"/>
        <v>0</v>
      </c>
      <c r="K362" s="176"/>
      <c r="L362" s="164"/>
      <c r="M362" s="174"/>
      <c r="N362" s="272"/>
      <c r="O362" s="300">
        <v>0</v>
      </c>
      <c r="P362" s="300">
        <v>0</v>
      </c>
      <c r="Q362" s="300">
        <f t="shared" si="56"/>
        <v>0</v>
      </c>
      <c r="R362" s="261">
        <f t="shared" si="58"/>
        <v>0</v>
      </c>
      <c r="S362" s="46"/>
    </row>
    <row r="363" spans="1:19" ht="15" customHeight="1">
      <c r="A363" s="1"/>
      <c r="B363" s="122" t="s">
        <v>474</v>
      </c>
      <c r="C363" s="12"/>
      <c r="D363" s="17" t="s">
        <v>483</v>
      </c>
      <c r="E363" s="17"/>
      <c r="F363" s="31"/>
      <c r="G363" s="41" t="s">
        <v>713</v>
      </c>
      <c r="H363" s="175"/>
      <c r="I363" s="175"/>
      <c r="J363" s="175">
        <f t="shared" si="55"/>
        <v>0</v>
      </c>
      <c r="K363" s="176"/>
      <c r="L363" s="164"/>
      <c r="M363" s="174"/>
      <c r="N363" s="272"/>
      <c r="O363" s="300">
        <v>0</v>
      </c>
      <c r="P363" s="300">
        <v>0</v>
      </c>
      <c r="Q363" s="300">
        <f t="shared" si="56"/>
        <v>0</v>
      </c>
      <c r="R363" s="261">
        <f t="shared" si="58"/>
        <v>0</v>
      </c>
      <c r="S363" s="46"/>
    </row>
    <row r="364" spans="1:19" ht="15" customHeight="1">
      <c r="A364" s="1"/>
      <c r="B364" s="122" t="s">
        <v>487</v>
      </c>
      <c r="C364" s="12"/>
      <c r="D364" s="63" t="s">
        <v>484</v>
      </c>
      <c r="E364" s="63"/>
      <c r="F364" s="31"/>
      <c r="G364" s="41" t="s">
        <v>713</v>
      </c>
      <c r="H364" s="175"/>
      <c r="I364" s="175"/>
      <c r="J364" s="175">
        <f t="shared" si="55"/>
        <v>0</v>
      </c>
      <c r="K364" s="176"/>
      <c r="L364" s="164"/>
      <c r="M364" s="174"/>
      <c r="N364" s="272"/>
      <c r="O364" s="300">
        <v>0</v>
      </c>
      <c r="P364" s="300">
        <v>0</v>
      </c>
      <c r="Q364" s="300">
        <f t="shared" si="56"/>
        <v>0</v>
      </c>
      <c r="R364" s="261">
        <f t="shared" si="58"/>
        <v>0</v>
      </c>
      <c r="S364" s="46"/>
    </row>
    <row r="365" spans="1:19" ht="15" customHeight="1">
      <c r="A365" s="1"/>
      <c r="B365" s="122" t="s">
        <v>488</v>
      </c>
      <c r="C365" s="12"/>
      <c r="D365" s="64" t="s">
        <v>485</v>
      </c>
      <c r="E365" s="64"/>
      <c r="F365" s="31"/>
      <c r="G365" s="41" t="s">
        <v>713</v>
      </c>
      <c r="H365" s="175"/>
      <c r="I365" s="175"/>
      <c r="J365" s="175">
        <f t="shared" si="55"/>
        <v>0</v>
      </c>
      <c r="K365" s="176"/>
      <c r="L365" s="164"/>
      <c r="M365" s="174"/>
      <c r="N365" s="272"/>
      <c r="O365" s="300">
        <v>0</v>
      </c>
      <c r="P365" s="300">
        <v>0</v>
      </c>
      <c r="Q365" s="300">
        <f t="shared" si="56"/>
        <v>0</v>
      </c>
      <c r="R365" s="261">
        <f t="shared" si="58"/>
        <v>0</v>
      </c>
      <c r="S365" s="46"/>
    </row>
    <row r="366" spans="1:19" ht="15" customHeight="1">
      <c r="A366" s="1"/>
      <c r="B366" s="122" t="s">
        <v>500</v>
      </c>
      <c r="C366" s="12"/>
      <c r="D366" s="63" t="s">
        <v>486</v>
      </c>
      <c r="E366" s="63"/>
      <c r="F366" s="31"/>
      <c r="G366" s="41" t="s">
        <v>713</v>
      </c>
      <c r="H366" s="175"/>
      <c r="I366" s="175"/>
      <c r="J366" s="175">
        <f t="shared" si="55"/>
        <v>0</v>
      </c>
      <c r="K366" s="176"/>
      <c r="L366" s="164"/>
      <c r="M366" s="174"/>
      <c r="N366" s="272"/>
      <c r="O366" s="300">
        <v>0</v>
      </c>
      <c r="P366" s="300">
        <v>0</v>
      </c>
      <c r="Q366" s="300">
        <f t="shared" si="56"/>
        <v>0</v>
      </c>
      <c r="R366" s="261">
        <f t="shared" si="58"/>
        <v>0</v>
      </c>
      <c r="S366" s="46"/>
    </row>
    <row r="367" spans="1:19" ht="15" customHeight="1">
      <c r="A367" s="1"/>
      <c r="B367" s="122" t="s">
        <v>501</v>
      </c>
      <c r="C367" s="12"/>
      <c r="D367" s="64" t="s">
        <v>490</v>
      </c>
      <c r="E367" s="64"/>
      <c r="F367" s="31"/>
      <c r="G367" s="41" t="s">
        <v>713</v>
      </c>
      <c r="H367" s="175"/>
      <c r="I367" s="175"/>
      <c r="J367" s="175">
        <f t="shared" si="55"/>
        <v>0</v>
      </c>
      <c r="K367" s="176"/>
      <c r="L367" s="164"/>
      <c r="M367" s="174"/>
      <c r="N367" s="272"/>
      <c r="O367" s="300">
        <v>0</v>
      </c>
      <c r="P367" s="300">
        <v>0</v>
      </c>
      <c r="Q367" s="300">
        <f t="shared" si="56"/>
        <v>0</v>
      </c>
      <c r="R367" s="261">
        <f t="shared" si="58"/>
        <v>0</v>
      </c>
      <c r="S367" s="46"/>
    </row>
    <row r="368" spans="1:19" ht="15" customHeight="1">
      <c r="A368" s="1"/>
      <c r="B368" s="122" t="s">
        <v>502</v>
      </c>
      <c r="C368" s="40"/>
      <c r="D368" s="63" t="s">
        <v>489</v>
      </c>
      <c r="E368" s="63"/>
      <c r="F368" s="31"/>
      <c r="G368" s="41" t="s">
        <v>713</v>
      </c>
      <c r="H368" s="175"/>
      <c r="I368" s="175"/>
      <c r="J368" s="175">
        <f t="shared" si="55"/>
        <v>0</v>
      </c>
      <c r="K368" s="176"/>
      <c r="L368" s="164"/>
      <c r="M368" s="174"/>
      <c r="N368" s="272"/>
      <c r="O368" s="300">
        <v>0</v>
      </c>
      <c r="P368" s="300">
        <v>0</v>
      </c>
      <c r="Q368" s="300">
        <f t="shared" si="56"/>
        <v>0</v>
      </c>
      <c r="R368" s="261">
        <f t="shared" si="58"/>
        <v>0</v>
      </c>
      <c r="S368" s="46"/>
    </row>
    <row r="369" spans="1:19" ht="15" customHeight="1">
      <c r="A369" s="1"/>
      <c r="B369" s="116">
        <v>2.04</v>
      </c>
      <c r="C369" s="12" t="s">
        <v>175</v>
      </c>
      <c r="D369" s="150"/>
      <c r="E369" s="151"/>
      <c r="F369" s="36"/>
      <c r="G369" s="36"/>
      <c r="H369" s="177"/>
      <c r="I369" s="177"/>
      <c r="J369" s="178"/>
      <c r="K369" s="176"/>
      <c r="L369" s="164"/>
      <c r="M369" s="174"/>
      <c r="N369" s="272"/>
      <c r="O369" s="300"/>
      <c r="P369" s="300"/>
      <c r="Q369" s="300"/>
      <c r="R369" s="261"/>
      <c r="S369" s="46"/>
    </row>
    <row r="370" spans="1:19" ht="15" customHeight="1">
      <c r="A370" s="1"/>
      <c r="B370" s="122" t="s">
        <v>475</v>
      </c>
      <c r="C370" s="15"/>
      <c r="D370" s="47" t="s">
        <v>311</v>
      </c>
      <c r="E370" s="32"/>
      <c r="F370" s="84"/>
      <c r="G370" s="41" t="s">
        <v>713</v>
      </c>
      <c r="H370" s="175"/>
      <c r="I370" s="175"/>
      <c r="J370" s="175">
        <f t="shared" si="55"/>
        <v>0</v>
      </c>
      <c r="K370" s="176"/>
      <c r="L370" s="164"/>
      <c r="M370" s="174"/>
      <c r="N370" s="272"/>
      <c r="O370" s="300">
        <v>0</v>
      </c>
      <c r="P370" s="300">
        <v>0</v>
      </c>
      <c r="Q370" s="300">
        <f t="shared" si="56"/>
        <v>0</v>
      </c>
      <c r="R370" s="261">
        <f aca="true" t="shared" si="59" ref="R370:R375">+J370*P370</f>
        <v>0</v>
      </c>
      <c r="S370" s="46"/>
    </row>
    <row r="371" spans="1:19" ht="15" customHeight="1">
      <c r="A371" s="1"/>
      <c r="B371" s="122" t="s">
        <v>476</v>
      </c>
      <c r="C371" s="15"/>
      <c r="D371" s="47" t="s">
        <v>312</v>
      </c>
      <c r="E371" s="32"/>
      <c r="F371" s="84"/>
      <c r="G371" s="41" t="s">
        <v>713</v>
      </c>
      <c r="H371" s="175"/>
      <c r="I371" s="175"/>
      <c r="J371" s="175">
        <f t="shared" si="55"/>
        <v>0</v>
      </c>
      <c r="K371" s="176"/>
      <c r="L371" s="164"/>
      <c r="M371" s="174"/>
      <c r="N371" s="272"/>
      <c r="O371" s="300">
        <v>0</v>
      </c>
      <c r="P371" s="300">
        <v>0</v>
      </c>
      <c r="Q371" s="300">
        <f t="shared" si="56"/>
        <v>0</v>
      </c>
      <c r="R371" s="261">
        <f t="shared" si="59"/>
        <v>0</v>
      </c>
      <c r="S371" s="46"/>
    </row>
    <row r="372" spans="1:19" ht="15" customHeight="1">
      <c r="A372" s="1"/>
      <c r="B372" s="122" t="s">
        <v>477</v>
      </c>
      <c r="C372" s="15"/>
      <c r="D372" s="52" t="s">
        <v>493</v>
      </c>
      <c r="E372" s="42"/>
      <c r="F372" s="84"/>
      <c r="G372" s="41" t="s">
        <v>713</v>
      </c>
      <c r="H372" s="175"/>
      <c r="I372" s="175"/>
      <c r="J372" s="175">
        <f t="shared" si="55"/>
        <v>0</v>
      </c>
      <c r="K372" s="176"/>
      <c r="L372" s="164"/>
      <c r="M372" s="174"/>
      <c r="N372" s="272"/>
      <c r="O372" s="300">
        <v>0</v>
      </c>
      <c r="P372" s="300">
        <v>0</v>
      </c>
      <c r="Q372" s="300">
        <f t="shared" si="56"/>
        <v>0</v>
      </c>
      <c r="R372" s="261">
        <f t="shared" si="59"/>
        <v>0</v>
      </c>
      <c r="S372" s="46"/>
    </row>
    <row r="373" spans="1:19" ht="15" customHeight="1">
      <c r="A373" s="1"/>
      <c r="B373" s="122" t="s">
        <v>478</v>
      </c>
      <c r="C373" s="15"/>
      <c r="D373" s="47" t="s">
        <v>321</v>
      </c>
      <c r="E373" s="32"/>
      <c r="F373" s="84"/>
      <c r="G373" s="41" t="s">
        <v>713</v>
      </c>
      <c r="H373" s="175"/>
      <c r="I373" s="175"/>
      <c r="J373" s="175">
        <f t="shared" si="55"/>
        <v>0</v>
      </c>
      <c r="K373" s="176"/>
      <c r="L373" s="164"/>
      <c r="M373" s="174"/>
      <c r="N373" s="272"/>
      <c r="O373" s="300">
        <v>0</v>
      </c>
      <c r="P373" s="300">
        <v>0</v>
      </c>
      <c r="Q373" s="300">
        <f t="shared" si="56"/>
        <v>0</v>
      </c>
      <c r="R373" s="261">
        <f t="shared" si="59"/>
        <v>0</v>
      </c>
      <c r="S373" s="46"/>
    </row>
    <row r="374" spans="1:19" ht="15" customHeight="1">
      <c r="A374" s="1"/>
      <c r="B374" s="122" t="s">
        <v>479</v>
      </c>
      <c r="C374" s="15"/>
      <c r="D374" s="52" t="s">
        <v>492</v>
      </c>
      <c r="E374" s="42"/>
      <c r="F374" s="84"/>
      <c r="G374" s="41" t="s">
        <v>713</v>
      </c>
      <c r="H374" s="175"/>
      <c r="I374" s="175"/>
      <c r="J374" s="175">
        <f t="shared" si="55"/>
        <v>0</v>
      </c>
      <c r="K374" s="176"/>
      <c r="L374" s="164"/>
      <c r="M374" s="174"/>
      <c r="N374" s="272"/>
      <c r="O374" s="300">
        <v>0</v>
      </c>
      <c r="P374" s="300">
        <v>0</v>
      </c>
      <c r="Q374" s="300">
        <f t="shared" si="56"/>
        <v>0</v>
      </c>
      <c r="R374" s="261">
        <f t="shared" si="59"/>
        <v>0</v>
      </c>
      <c r="S374" s="46"/>
    </row>
    <row r="375" spans="1:19" ht="15" customHeight="1">
      <c r="A375" s="1"/>
      <c r="B375" s="122" t="s">
        <v>480</v>
      </c>
      <c r="C375" s="15"/>
      <c r="D375" s="52" t="s">
        <v>491</v>
      </c>
      <c r="E375" s="42"/>
      <c r="F375" s="89"/>
      <c r="G375" s="41" t="s">
        <v>713</v>
      </c>
      <c r="H375" s="173"/>
      <c r="I375" s="173"/>
      <c r="J375" s="173">
        <f t="shared" si="55"/>
        <v>0</v>
      </c>
      <c r="K375" s="172"/>
      <c r="L375" s="164"/>
      <c r="M375" s="174"/>
      <c r="N375" s="272"/>
      <c r="O375" s="300">
        <v>0</v>
      </c>
      <c r="P375" s="300">
        <v>0</v>
      </c>
      <c r="Q375" s="300">
        <f t="shared" si="56"/>
        <v>0</v>
      </c>
      <c r="R375" s="261">
        <f t="shared" si="59"/>
        <v>0</v>
      </c>
      <c r="S375" s="265"/>
    </row>
    <row r="376" spans="1:19" ht="15" customHeight="1">
      <c r="A376" s="7"/>
      <c r="B376" s="124" t="s">
        <v>793</v>
      </c>
      <c r="C376" s="145" t="s">
        <v>495</v>
      </c>
      <c r="D376" s="152"/>
      <c r="E376" s="152"/>
      <c r="F376" s="119"/>
      <c r="G376" s="119"/>
      <c r="H376" s="169"/>
      <c r="I376" s="169"/>
      <c r="J376" s="169"/>
      <c r="K376" s="170">
        <f>SUM(J377:J384)</f>
        <v>0</v>
      </c>
      <c r="L376" s="164"/>
      <c r="M376" s="171">
        <f>SUM(M377:M384)</f>
        <v>0</v>
      </c>
      <c r="N376" s="274"/>
      <c r="O376" s="262"/>
      <c r="P376" s="263"/>
      <c r="Q376" s="263"/>
      <c r="R376" s="263"/>
      <c r="S376" s="264">
        <f>SUM(R377:R384)</f>
        <v>0</v>
      </c>
    </row>
    <row r="377" spans="1:19" ht="15" customHeight="1">
      <c r="A377" s="1"/>
      <c r="B377" s="122" t="s">
        <v>794</v>
      </c>
      <c r="C377" s="15"/>
      <c r="D377" s="47" t="s">
        <v>313</v>
      </c>
      <c r="E377" s="48"/>
      <c r="F377" s="87"/>
      <c r="G377" s="41" t="s">
        <v>713</v>
      </c>
      <c r="H377" s="172"/>
      <c r="I377" s="172"/>
      <c r="J377" s="172">
        <f>SUM(H377*I377)</f>
        <v>0</v>
      </c>
      <c r="K377" s="173"/>
      <c r="L377" s="164"/>
      <c r="M377" s="174"/>
      <c r="N377" s="272"/>
      <c r="O377" s="300">
        <v>0</v>
      </c>
      <c r="P377" s="300">
        <v>0</v>
      </c>
      <c r="Q377" s="300">
        <f aca="true" t="shared" si="60" ref="Q377:Q384">+O377+P377</f>
        <v>0</v>
      </c>
      <c r="R377" s="261">
        <f aca="true" t="shared" si="61" ref="R377:R384">+J377*P377</f>
        <v>0</v>
      </c>
      <c r="S377" s="261"/>
    </row>
    <row r="378" spans="1:19" ht="15" customHeight="1">
      <c r="A378" s="1"/>
      <c r="B378" s="122" t="s">
        <v>795</v>
      </c>
      <c r="C378" s="15"/>
      <c r="D378" s="47" t="s">
        <v>315</v>
      </c>
      <c r="E378" s="48"/>
      <c r="F378" s="84"/>
      <c r="G378" s="41" t="s">
        <v>713</v>
      </c>
      <c r="H378" s="175"/>
      <c r="I378" s="175"/>
      <c r="J378" s="175">
        <f aca="true" t="shared" si="62" ref="J378:J384">SUM(H378*I378)</f>
        <v>0</v>
      </c>
      <c r="K378" s="176"/>
      <c r="L378" s="164"/>
      <c r="M378" s="174"/>
      <c r="N378" s="272"/>
      <c r="O378" s="300">
        <v>0</v>
      </c>
      <c r="P378" s="300">
        <v>0</v>
      </c>
      <c r="Q378" s="300">
        <f t="shared" si="60"/>
        <v>0</v>
      </c>
      <c r="R378" s="261">
        <f t="shared" si="61"/>
        <v>0</v>
      </c>
      <c r="S378" s="46"/>
    </row>
    <row r="379" spans="1:19" ht="15" customHeight="1">
      <c r="A379" s="1"/>
      <c r="B379" s="122" t="s">
        <v>796</v>
      </c>
      <c r="C379" s="15"/>
      <c r="D379" s="47" t="s">
        <v>314</v>
      </c>
      <c r="E379" s="48"/>
      <c r="F379" s="84"/>
      <c r="G379" s="41" t="s">
        <v>713</v>
      </c>
      <c r="H379" s="175"/>
      <c r="I379" s="175"/>
      <c r="J379" s="175">
        <f t="shared" si="62"/>
        <v>0</v>
      </c>
      <c r="K379" s="176"/>
      <c r="L379" s="164"/>
      <c r="M379" s="174"/>
      <c r="N379" s="272"/>
      <c r="O379" s="300">
        <v>0</v>
      </c>
      <c r="P379" s="300">
        <v>0</v>
      </c>
      <c r="Q379" s="300">
        <f t="shared" si="60"/>
        <v>0</v>
      </c>
      <c r="R379" s="261">
        <f t="shared" si="61"/>
        <v>0</v>
      </c>
      <c r="S379" s="46"/>
    </row>
    <row r="380" spans="1:19" ht="15" customHeight="1">
      <c r="A380" s="1"/>
      <c r="B380" s="122" t="s">
        <v>797</v>
      </c>
      <c r="C380" s="15"/>
      <c r="D380" s="47" t="s">
        <v>316</v>
      </c>
      <c r="E380" s="48"/>
      <c r="F380" s="84"/>
      <c r="G380" s="41" t="s">
        <v>713</v>
      </c>
      <c r="H380" s="175"/>
      <c r="I380" s="175"/>
      <c r="J380" s="175">
        <f t="shared" si="62"/>
        <v>0</v>
      </c>
      <c r="K380" s="176"/>
      <c r="L380" s="164"/>
      <c r="M380" s="174"/>
      <c r="N380" s="272"/>
      <c r="O380" s="300">
        <v>0</v>
      </c>
      <c r="P380" s="300">
        <v>0</v>
      </c>
      <c r="Q380" s="300">
        <f t="shared" si="60"/>
        <v>0</v>
      </c>
      <c r="R380" s="261">
        <f t="shared" si="61"/>
        <v>0</v>
      </c>
      <c r="S380" s="46"/>
    </row>
    <row r="381" spans="1:19" ht="15" customHeight="1">
      <c r="A381" s="1"/>
      <c r="B381" s="122" t="s">
        <v>1016</v>
      </c>
      <c r="C381" s="15"/>
      <c r="D381" s="47" t="s">
        <v>317</v>
      </c>
      <c r="E381" s="48"/>
      <c r="F381" s="84"/>
      <c r="G381" s="41" t="s">
        <v>713</v>
      </c>
      <c r="H381" s="175"/>
      <c r="I381" s="175"/>
      <c r="J381" s="175">
        <f t="shared" si="62"/>
        <v>0</v>
      </c>
      <c r="K381" s="176"/>
      <c r="L381" s="164"/>
      <c r="M381" s="174"/>
      <c r="N381" s="272"/>
      <c r="O381" s="300">
        <v>0</v>
      </c>
      <c r="P381" s="300">
        <v>0</v>
      </c>
      <c r="Q381" s="300">
        <f t="shared" si="60"/>
        <v>0</v>
      </c>
      <c r="R381" s="261">
        <f t="shared" si="61"/>
        <v>0</v>
      </c>
      <c r="S381" s="46"/>
    </row>
    <row r="382" spans="1:19" ht="15" customHeight="1">
      <c r="A382" s="1"/>
      <c r="B382" s="122" t="s">
        <v>1017</v>
      </c>
      <c r="C382" s="15"/>
      <c r="D382" s="47" t="s">
        <v>318</v>
      </c>
      <c r="E382" s="48"/>
      <c r="F382" s="84"/>
      <c r="G382" s="41" t="s">
        <v>713</v>
      </c>
      <c r="H382" s="175"/>
      <c r="I382" s="175"/>
      <c r="J382" s="175">
        <f t="shared" si="62"/>
        <v>0</v>
      </c>
      <c r="K382" s="176"/>
      <c r="L382" s="164"/>
      <c r="M382" s="174"/>
      <c r="N382" s="272"/>
      <c r="O382" s="300">
        <v>0</v>
      </c>
      <c r="P382" s="300">
        <v>0</v>
      </c>
      <c r="Q382" s="300">
        <f t="shared" si="60"/>
        <v>0</v>
      </c>
      <c r="R382" s="261">
        <f t="shared" si="61"/>
        <v>0</v>
      </c>
      <c r="S382" s="46"/>
    </row>
    <row r="383" spans="1:19" ht="15" customHeight="1">
      <c r="A383" s="1"/>
      <c r="B383" s="122" t="s">
        <v>1018</v>
      </c>
      <c r="C383" s="15"/>
      <c r="D383" s="47" t="s">
        <v>319</v>
      </c>
      <c r="E383" s="48"/>
      <c r="F383" s="84"/>
      <c r="G383" s="41" t="s">
        <v>713</v>
      </c>
      <c r="H383" s="175"/>
      <c r="I383" s="175"/>
      <c r="J383" s="175">
        <f t="shared" si="62"/>
        <v>0</v>
      </c>
      <c r="K383" s="176"/>
      <c r="L383" s="164"/>
      <c r="M383" s="174"/>
      <c r="N383" s="272"/>
      <c r="O383" s="300">
        <v>0</v>
      </c>
      <c r="P383" s="300">
        <v>0</v>
      </c>
      <c r="Q383" s="300">
        <f t="shared" si="60"/>
        <v>0</v>
      </c>
      <c r="R383" s="261">
        <f t="shared" si="61"/>
        <v>0</v>
      </c>
      <c r="S383" s="46"/>
    </row>
    <row r="384" spans="1:19" ht="15" customHeight="1">
      <c r="A384" s="1"/>
      <c r="B384" s="122" t="s">
        <v>1019</v>
      </c>
      <c r="C384" s="15"/>
      <c r="D384" s="47" t="s">
        <v>320</v>
      </c>
      <c r="E384" s="48"/>
      <c r="F384" s="89"/>
      <c r="G384" s="73" t="s">
        <v>713</v>
      </c>
      <c r="H384" s="173"/>
      <c r="I384" s="173"/>
      <c r="J384" s="173">
        <f t="shared" si="62"/>
        <v>0</v>
      </c>
      <c r="K384" s="176"/>
      <c r="L384" s="164"/>
      <c r="M384" s="174"/>
      <c r="N384" s="272"/>
      <c r="O384" s="300">
        <v>0</v>
      </c>
      <c r="P384" s="300">
        <v>0</v>
      </c>
      <c r="Q384" s="300">
        <f t="shared" si="60"/>
        <v>0</v>
      </c>
      <c r="R384" s="261">
        <f t="shared" si="61"/>
        <v>0</v>
      </c>
      <c r="S384" s="265"/>
    </row>
    <row r="385" spans="1:19" ht="15" customHeight="1">
      <c r="A385" s="1"/>
      <c r="B385" s="115" t="s">
        <v>798</v>
      </c>
      <c r="C385" s="443" t="s">
        <v>176</v>
      </c>
      <c r="D385" s="444"/>
      <c r="E385" s="332"/>
      <c r="F385" s="119"/>
      <c r="G385" s="119"/>
      <c r="H385" s="169"/>
      <c r="I385" s="169"/>
      <c r="J385" s="169"/>
      <c r="K385" s="170">
        <f>SUM(J386:J388)</f>
        <v>0</v>
      </c>
      <c r="L385" s="164"/>
      <c r="M385" s="171">
        <f>SUM(M386:M388)</f>
        <v>0</v>
      </c>
      <c r="N385" s="274"/>
      <c r="O385" s="262"/>
      <c r="P385" s="263"/>
      <c r="Q385" s="263"/>
      <c r="R385" s="263"/>
      <c r="S385" s="264">
        <f>SUM(R386:R388)</f>
        <v>0</v>
      </c>
    </row>
    <row r="386" spans="1:19" ht="15" customHeight="1">
      <c r="A386" s="1"/>
      <c r="B386" s="122" t="s">
        <v>799</v>
      </c>
      <c r="C386" s="15"/>
      <c r="D386" s="52" t="s">
        <v>542</v>
      </c>
      <c r="E386" s="72"/>
      <c r="F386" s="87"/>
      <c r="G386" s="78" t="s">
        <v>11</v>
      </c>
      <c r="H386" s="172"/>
      <c r="I386" s="172"/>
      <c r="J386" s="172">
        <f>SUM(H386*I386)</f>
        <v>0</v>
      </c>
      <c r="K386" s="173"/>
      <c r="L386" s="164"/>
      <c r="M386" s="174"/>
      <c r="N386" s="272"/>
      <c r="O386" s="300">
        <v>0</v>
      </c>
      <c r="P386" s="300">
        <v>0</v>
      </c>
      <c r="Q386" s="300">
        <f>+O386+P386</f>
        <v>0</v>
      </c>
      <c r="R386" s="261">
        <f>+J386*P386</f>
        <v>0</v>
      </c>
      <c r="S386" s="261"/>
    </row>
    <row r="387" spans="1:19" ht="15" customHeight="1">
      <c r="A387" s="1"/>
      <c r="B387" s="122" t="s">
        <v>800</v>
      </c>
      <c r="C387" s="15"/>
      <c r="D387" s="52" t="s">
        <v>536</v>
      </c>
      <c r="E387" s="72"/>
      <c r="F387" s="84"/>
      <c r="G387" s="41" t="s">
        <v>11</v>
      </c>
      <c r="H387" s="175"/>
      <c r="I387" s="175"/>
      <c r="J387" s="172">
        <f>SUM(H387*I387)</f>
        <v>0</v>
      </c>
      <c r="K387" s="176"/>
      <c r="L387" s="164"/>
      <c r="M387" s="174"/>
      <c r="N387" s="272"/>
      <c r="O387" s="300">
        <v>0</v>
      </c>
      <c r="P387" s="300">
        <v>0</v>
      </c>
      <c r="Q387" s="300">
        <f>+O387+P387</f>
        <v>0</v>
      </c>
      <c r="R387" s="261">
        <f>+J387*P387</f>
        <v>0</v>
      </c>
      <c r="S387" s="46"/>
    </row>
    <row r="388" spans="1:19" ht="15" customHeight="1">
      <c r="A388" s="1"/>
      <c r="B388" s="122" t="s">
        <v>801</v>
      </c>
      <c r="C388" s="50"/>
      <c r="D388" s="52" t="s">
        <v>513</v>
      </c>
      <c r="E388" s="72"/>
      <c r="F388" s="84"/>
      <c r="G388" s="41" t="s">
        <v>713</v>
      </c>
      <c r="H388" s="175"/>
      <c r="I388" s="175"/>
      <c r="J388" s="172">
        <f>SUM(H388*I388)</f>
        <v>0</v>
      </c>
      <c r="K388" s="172"/>
      <c r="L388" s="164"/>
      <c r="M388" s="174"/>
      <c r="N388" s="272"/>
      <c r="O388" s="300">
        <v>0</v>
      </c>
      <c r="P388" s="300">
        <v>0</v>
      </c>
      <c r="Q388" s="300">
        <f>+O388+P388</f>
        <v>0</v>
      </c>
      <c r="R388" s="261">
        <f>+J388*P388</f>
        <v>0</v>
      </c>
      <c r="S388" s="265"/>
    </row>
    <row r="389" spans="1:19" ht="15" customHeight="1">
      <c r="A389" s="1"/>
      <c r="B389" s="115" t="s">
        <v>802</v>
      </c>
      <c r="C389" s="331" t="s">
        <v>551</v>
      </c>
      <c r="D389" s="149"/>
      <c r="E389" s="149"/>
      <c r="F389" s="119"/>
      <c r="G389" s="119"/>
      <c r="H389" s="169"/>
      <c r="I389" s="169"/>
      <c r="J389" s="169"/>
      <c r="K389" s="170">
        <f>SUM(J390:J404)</f>
        <v>0</v>
      </c>
      <c r="L389" s="164"/>
      <c r="M389" s="171">
        <f>SUM(M395:M404)</f>
        <v>0</v>
      </c>
      <c r="N389" s="274"/>
      <c r="O389" s="262"/>
      <c r="P389" s="263"/>
      <c r="Q389" s="263"/>
      <c r="R389" s="263"/>
      <c r="S389" s="264">
        <f>SUM(R390:R404)</f>
        <v>0</v>
      </c>
    </row>
    <row r="390" spans="1:19" ht="15" customHeight="1">
      <c r="A390" s="1"/>
      <c r="B390" s="351" t="s">
        <v>544</v>
      </c>
      <c r="C390" s="15" t="s">
        <v>181</v>
      </c>
      <c r="D390" s="34" t="s">
        <v>177</v>
      </c>
      <c r="E390" s="34"/>
      <c r="F390" s="33"/>
      <c r="G390" s="33" t="s">
        <v>11</v>
      </c>
      <c r="H390" s="172"/>
      <c r="I390" s="172"/>
      <c r="J390" s="172"/>
      <c r="K390" s="191"/>
      <c r="L390" s="164"/>
      <c r="M390" s="174"/>
      <c r="N390" s="272"/>
      <c r="O390" s="300">
        <v>0</v>
      </c>
      <c r="P390" s="300">
        <v>0</v>
      </c>
      <c r="Q390" s="300">
        <f aca="true" t="shared" si="63" ref="Q390:Q404">+O390+P390</f>
        <v>0</v>
      </c>
      <c r="R390" s="261">
        <f>+J390*P390</f>
        <v>0</v>
      </c>
      <c r="S390" s="261"/>
    </row>
    <row r="391" spans="1:19" ht="15" customHeight="1">
      <c r="A391" s="1"/>
      <c r="B391" s="351" t="s">
        <v>545</v>
      </c>
      <c r="C391" s="15"/>
      <c r="D391" s="32" t="s">
        <v>178</v>
      </c>
      <c r="E391" s="32"/>
      <c r="F391" s="31"/>
      <c r="G391" s="31" t="s">
        <v>11</v>
      </c>
      <c r="H391" s="175"/>
      <c r="I391" s="175"/>
      <c r="J391" s="175"/>
      <c r="K391" s="191"/>
      <c r="L391" s="164"/>
      <c r="M391" s="174"/>
      <c r="N391" s="272"/>
      <c r="O391" s="300">
        <v>0</v>
      </c>
      <c r="P391" s="300">
        <v>0</v>
      </c>
      <c r="Q391" s="300">
        <f t="shared" si="63"/>
        <v>0</v>
      </c>
      <c r="R391" s="261">
        <f>+J391*P391</f>
        <v>0</v>
      </c>
      <c r="S391" s="46"/>
    </row>
    <row r="392" spans="1:19" ht="15" customHeight="1">
      <c r="A392" s="1"/>
      <c r="B392" s="351" t="s">
        <v>1020</v>
      </c>
      <c r="C392" s="15" t="s">
        <v>179</v>
      </c>
      <c r="D392" s="32" t="s">
        <v>179</v>
      </c>
      <c r="E392" s="32"/>
      <c r="F392" s="31"/>
      <c r="G392" s="31" t="s">
        <v>11</v>
      </c>
      <c r="H392" s="175"/>
      <c r="I392" s="175"/>
      <c r="J392" s="175"/>
      <c r="K392" s="191"/>
      <c r="L392" s="164"/>
      <c r="M392" s="174"/>
      <c r="N392" s="272"/>
      <c r="O392" s="300">
        <v>0</v>
      </c>
      <c r="P392" s="300">
        <v>0</v>
      </c>
      <c r="Q392" s="300">
        <f t="shared" si="63"/>
        <v>0</v>
      </c>
      <c r="R392" s="261">
        <f>+J392*P392</f>
        <v>0</v>
      </c>
      <c r="S392" s="46"/>
    </row>
    <row r="393" spans="1:19" ht="15" customHeight="1">
      <c r="A393" s="1"/>
      <c r="B393" s="351" t="s">
        <v>1021</v>
      </c>
      <c r="C393" s="15" t="s">
        <v>180</v>
      </c>
      <c r="D393" s="32" t="s">
        <v>182</v>
      </c>
      <c r="E393" s="32"/>
      <c r="F393" s="31"/>
      <c r="G393" s="31" t="s">
        <v>28</v>
      </c>
      <c r="H393" s="175"/>
      <c r="I393" s="175"/>
      <c r="J393" s="175"/>
      <c r="K393" s="191"/>
      <c r="L393" s="164"/>
      <c r="M393" s="174"/>
      <c r="N393" s="272"/>
      <c r="O393" s="300">
        <v>0</v>
      </c>
      <c r="P393" s="300">
        <v>0</v>
      </c>
      <c r="Q393" s="300">
        <f t="shared" si="63"/>
        <v>0</v>
      </c>
      <c r="R393" s="261">
        <f>+J393*P393</f>
        <v>0</v>
      </c>
      <c r="S393" s="46"/>
    </row>
    <row r="394" spans="1:19" ht="15" customHeight="1">
      <c r="A394" s="1"/>
      <c r="B394" s="134"/>
      <c r="C394" s="15"/>
      <c r="D394" s="38"/>
      <c r="E394" s="38"/>
      <c r="F394" s="37"/>
      <c r="G394" s="37"/>
      <c r="H394" s="173"/>
      <c r="I394" s="173"/>
      <c r="J394" s="173"/>
      <c r="K394" s="191"/>
      <c r="L394" s="164"/>
      <c r="M394" s="174"/>
      <c r="N394" s="272"/>
      <c r="O394" s="300"/>
      <c r="P394" s="300"/>
      <c r="Q394" s="300"/>
      <c r="R394" s="261"/>
      <c r="S394" s="46"/>
    </row>
    <row r="395" spans="1:19" ht="15" customHeight="1">
      <c r="A395" s="1"/>
      <c r="B395" s="122" t="s">
        <v>804</v>
      </c>
      <c r="C395" s="80" t="s">
        <v>546</v>
      </c>
      <c r="D395" s="52"/>
      <c r="E395" s="83"/>
      <c r="F395" s="36"/>
      <c r="G395" s="79"/>
      <c r="H395" s="177"/>
      <c r="I395" s="177"/>
      <c r="J395" s="178"/>
      <c r="K395" s="173"/>
      <c r="L395" s="164"/>
      <c r="M395" s="174"/>
      <c r="N395" s="272"/>
      <c r="O395" s="300"/>
      <c r="P395" s="300"/>
      <c r="Q395" s="300"/>
      <c r="R395" s="261"/>
      <c r="S395" s="46"/>
    </row>
    <row r="396" spans="1:19" ht="15" customHeight="1">
      <c r="A396" s="1"/>
      <c r="B396" s="130" t="s">
        <v>549</v>
      </c>
      <c r="C396" s="27"/>
      <c r="D396" s="28" t="s">
        <v>543</v>
      </c>
      <c r="E396" s="28"/>
      <c r="F396" s="9"/>
      <c r="G396" s="78" t="s">
        <v>11</v>
      </c>
      <c r="H396" s="176"/>
      <c r="I396" s="176"/>
      <c r="J396" s="172">
        <f>SUM(H396*I396)</f>
        <v>0</v>
      </c>
      <c r="K396" s="176"/>
      <c r="L396" s="164"/>
      <c r="M396" s="174"/>
      <c r="N396" s="272"/>
      <c r="O396" s="300">
        <v>0</v>
      </c>
      <c r="P396" s="300">
        <v>0</v>
      </c>
      <c r="Q396" s="300">
        <f t="shared" si="63"/>
        <v>0</v>
      </c>
      <c r="R396" s="261">
        <f>+J396*P396</f>
        <v>0</v>
      </c>
      <c r="S396" s="46"/>
    </row>
    <row r="397" spans="1:19" ht="15" customHeight="1">
      <c r="A397" s="1"/>
      <c r="B397" s="130" t="s">
        <v>550</v>
      </c>
      <c r="C397" s="40"/>
      <c r="D397" s="65" t="s">
        <v>514</v>
      </c>
      <c r="E397" s="65"/>
      <c r="F397" s="37"/>
      <c r="G397" s="41" t="s">
        <v>713</v>
      </c>
      <c r="H397" s="173"/>
      <c r="I397" s="173"/>
      <c r="J397" s="173">
        <f>SUM(H397*I397)</f>
        <v>0</v>
      </c>
      <c r="K397" s="176"/>
      <c r="L397" s="164"/>
      <c r="M397" s="174"/>
      <c r="N397" s="272"/>
      <c r="O397" s="300">
        <v>0</v>
      </c>
      <c r="P397" s="300">
        <v>0</v>
      </c>
      <c r="Q397" s="300">
        <f t="shared" si="63"/>
        <v>0</v>
      </c>
      <c r="R397" s="261">
        <f>+J397*P397</f>
        <v>0</v>
      </c>
      <c r="S397" s="46"/>
    </row>
    <row r="398" spans="1:19" ht="15" customHeight="1">
      <c r="A398" s="1"/>
      <c r="B398" s="130" t="s">
        <v>1022</v>
      </c>
      <c r="C398" s="80" t="s">
        <v>547</v>
      </c>
      <c r="D398" s="52"/>
      <c r="E398" s="83"/>
      <c r="F398" s="36"/>
      <c r="G398" s="79"/>
      <c r="H398" s="177"/>
      <c r="I398" s="177"/>
      <c r="J398" s="178"/>
      <c r="K398" s="176"/>
      <c r="L398" s="164"/>
      <c r="M398" s="174"/>
      <c r="N398" s="272"/>
      <c r="O398" s="300"/>
      <c r="P398" s="300"/>
      <c r="Q398" s="300"/>
      <c r="R398" s="261"/>
      <c r="S398" s="46"/>
    </row>
    <row r="399" spans="1:19" ht="15" customHeight="1">
      <c r="A399" s="1"/>
      <c r="B399" s="130" t="s">
        <v>553</v>
      </c>
      <c r="C399" s="12"/>
      <c r="D399" s="28" t="s">
        <v>537</v>
      </c>
      <c r="E399" s="28"/>
      <c r="F399" s="9"/>
      <c r="G399" s="41" t="s">
        <v>713</v>
      </c>
      <c r="H399" s="176"/>
      <c r="I399" s="176"/>
      <c r="J399" s="172">
        <f aca="true" t="shared" si="64" ref="J399:J404">SUM(H399*I399)</f>
        <v>0</v>
      </c>
      <c r="K399" s="176"/>
      <c r="L399" s="164"/>
      <c r="M399" s="174"/>
      <c r="N399" s="272"/>
      <c r="O399" s="300">
        <v>0</v>
      </c>
      <c r="P399" s="300">
        <v>0</v>
      </c>
      <c r="Q399" s="300">
        <f t="shared" si="63"/>
        <v>0</v>
      </c>
      <c r="R399" s="261">
        <f>+J399*P399</f>
        <v>0</v>
      </c>
      <c r="S399" s="46"/>
    </row>
    <row r="400" spans="1:19" ht="15" customHeight="1">
      <c r="A400" s="1"/>
      <c r="B400" s="130" t="s">
        <v>1023</v>
      </c>
      <c r="C400" s="40"/>
      <c r="D400" s="65" t="s">
        <v>548</v>
      </c>
      <c r="E400" s="65"/>
      <c r="F400" s="37"/>
      <c r="G400" s="41" t="s">
        <v>713</v>
      </c>
      <c r="H400" s="173"/>
      <c r="I400" s="173"/>
      <c r="J400" s="175">
        <f t="shared" si="64"/>
        <v>0</v>
      </c>
      <c r="K400" s="176"/>
      <c r="L400" s="164"/>
      <c r="M400" s="174"/>
      <c r="N400" s="272"/>
      <c r="O400" s="300">
        <v>0</v>
      </c>
      <c r="P400" s="300">
        <v>0</v>
      </c>
      <c r="Q400" s="300">
        <f t="shared" si="63"/>
        <v>0</v>
      </c>
      <c r="R400" s="261">
        <f>+J400*P400</f>
        <v>0</v>
      </c>
      <c r="S400" s="46"/>
    </row>
    <row r="401" spans="1:19" ht="15" customHeight="1">
      <c r="A401" s="1"/>
      <c r="B401" s="130" t="s">
        <v>1024</v>
      </c>
      <c r="C401" s="66" t="s">
        <v>552</v>
      </c>
      <c r="D401" s="52"/>
      <c r="E401" s="83"/>
      <c r="F401" s="36"/>
      <c r="G401" s="79"/>
      <c r="H401" s="177"/>
      <c r="I401" s="177"/>
      <c r="J401" s="178"/>
      <c r="K401" s="176"/>
      <c r="L401" s="164"/>
      <c r="M401" s="174"/>
      <c r="N401" s="272"/>
      <c r="O401" s="300"/>
      <c r="P401" s="300"/>
      <c r="Q401" s="300"/>
      <c r="R401" s="261"/>
      <c r="S401" s="46"/>
    </row>
    <row r="402" spans="1:19" ht="15" customHeight="1">
      <c r="A402" s="1"/>
      <c r="B402" s="130" t="s">
        <v>554</v>
      </c>
      <c r="C402" s="40"/>
      <c r="D402" s="65" t="s">
        <v>538</v>
      </c>
      <c r="E402" s="65"/>
      <c r="F402" s="37"/>
      <c r="G402" s="41" t="s">
        <v>713</v>
      </c>
      <c r="H402" s="173"/>
      <c r="I402" s="173"/>
      <c r="J402" s="175">
        <f t="shared" si="64"/>
        <v>0</v>
      </c>
      <c r="K402" s="176"/>
      <c r="L402" s="164"/>
      <c r="M402" s="174"/>
      <c r="N402" s="272"/>
      <c r="O402" s="300">
        <v>0</v>
      </c>
      <c r="P402" s="300">
        <v>0</v>
      </c>
      <c r="Q402" s="300">
        <f t="shared" si="63"/>
        <v>0</v>
      </c>
      <c r="R402" s="261">
        <f>+J402*P402</f>
        <v>0</v>
      </c>
      <c r="S402" s="46"/>
    </row>
    <row r="403" spans="1:19" ht="15" customHeight="1">
      <c r="A403" s="1"/>
      <c r="B403" s="130" t="s">
        <v>1025</v>
      </c>
      <c r="C403" s="50" t="s">
        <v>407</v>
      </c>
      <c r="D403" s="52"/>
      <c r="E403" s="83"/>
      <c r="F403" s="36"/>
      <c r="G403" s="79"/>
      <c r="H403" s="177"/>
      <c r="I403" s="177"/>
      <c r="J403" s="178"/>
      <c r="K403" s="176"/>
      <c r="L403" s="164"/>
      <c r="M403" s="174"/>
      <c r="N403" s="272"/>
      <c r="O403" s="300"/>
      <c r="P403" s="300"/>
      <c r="Q403" s="300"/>
      <c r="R403" s="261"/>
      <c r="S403" s="46"/>
    </row>
    <row r="404" spans="1:19" ht="15" customHeight="1">
      <c r="A404" s="1"/>
      <c r="B404" s="122" t="s">
        <v>1026</v>
      </c>
      <c r="C404" s="15"/>
      <c r="D404" s="65" t="s">
        <v>539</v>
      </c>
      <c r="E404" s="65"/>
      <c r="F404" s="37"/>
      <c r="G404" s="73" t="s">
        <v>713</v>
      </c>
      <c r="H404" s="173"/>
      <c r="I404" s="173"/>
      <c r="J404" s="173">
        <f t="shared" si="64"/>
        <v>0</v>
      </c>
      <c r="K404" s="176"/>
      <c r="L404" s="164"/>
      <c r="M404" s="174"/>
      <c r="N404" s="272"/>
      <c r="O404" s="300">
        <v>0</v>
      </c>
      <c r="P404" s="300">
        <v>0</v>
      </c>
      <c r="Q404" s="300">
        <f t="shared" si="63"/>
        <v>0</v>
      </c>
      <c r="R404" s="261">
        <f>+J404*P404</f>
        <v>0</v>
      </c>
      <c r="S404" s="265"/>
    </row>
    <row r="405" spans="1:19" ht="15" customHeight="1">
      <c r="A405" s="1"/>
      <c r="B405" s="115" t="s">
        <v>805</v>
      </c>
      <c r="C405" s="117" t="s">
        <v>183</v>
      </c>
      <c r="D405" s="118"/>
      <c r="E405" s="141" t="str">
        <f>+$E$8</f>
        <v>MARCAS Y MODELOS</v>
      </c>
      <c r="F405" s="142"/>
      <c r="G405" s="142"/>
      <c r="H405" s="179"/>
      <c r="I405" s="179"/>
      <c r="J405" s="179"/>
      <c r="K405" s="170">
        <f>SUM(J408:J424)</f>
        <v>0</v>
      </c>
      <c r="L405" s="164"/>
      <c r="M405" s="171">
        <f>SUM(M406:M424)</f>
        <v>0</v>
      </c>
      <c r="N405" s="274"/>
      <c r="O405" s="262"/>
      <c r="P405" s="263"/>
      <c r="Q405" s="263"/>
      <c r="R405" s="263"/>
      <c r="S405" s="264">
        <f>SUM(R406:R424)</f>
        <v>0</v>
      </c>
    </row>
    <row r="406" spans="1:19" ht="15" customHeight="1">
      <c r="A406" s="1"/>
      <c r="B406" s="122" t="s">
        <v>806</v>
      </c>
      <c r="C406" s="27" t="s">
        <v>322</v>
      </c>
      <c r="D406" s="90" t="s">
        <v>725</v>
      </c>
      <c r="E406" s="52"/>
      <c r="F406" s="36"/>
      <c r="G406" s="36"/>
      <c r="H406" s="177"/>
      <c r="I406" s="177"/>
      <c r="J406" s="178"/>
      <c r="K406" s="349"/>
      <c r="L406" s="164"/>
      <c r="M406" s="174"/>
      <c r="N406" s="272"/>
      <c r="O406" s="300"/>
      <c r="P406" s="300"/>
      <c r="Q406" s="300"/>
      <c r="R406" s="261"/>
      <c r="S406" s="261"/>
    </row>
    <row r="407" spans="1:19" ht="15" customHeight="1">
      <c r="A407" s="1"/>
      <c r="B407" s="122" t="s">
        <v>411</v>
      </c>
      <c r="C407" s="20"/>
      <c r="D407" s="42" t="s">
        <v>716</v>
      </c>
      <c r="E407" s="45"/>
      <c r="F407" s="33"/>
      <c r="G407" s="33" t="s">
        <v>28</v>
      </c>
      <c r="H407" s="172"/>
      <c r="I407" s="172"/>
      <c r="J407" s="172">
        <f aca="true" t="shared" si="65" ref="J407:J420">SUM(H407*I407)</f>
        <v>0</v>
      </c>
      <c r="K407" s="176"/>
      <c r="L407" s="164"/>
      <c r="M407" s="174"/>
      <c r="N407" s="272"/>
      <c r="O407" s="300">
        <v>0</v>
      </c>
      <c r="P407" s="300">
        <v>0</v>
      </c>
      <c r="Q407" s="300">
        <f aca="true" t="shared" si="66" ref="Q407:Q424">+O407+P407</f>
        <v>0</v>
      </c>
      <c r="R407" s="261">
        <f>+J407*P407</f>
        <v>0</v>
      </c>
      <c r="S407" s="46"/>
    </row>
    <row r="408" spans="1:19" ht="15" customHeight="1">
      <c r="A408" s="1"/>
      <c r="B408" s="122"/>
      <c r="C408" s="20"/>
      <c r="D408" s="42"/>
      <c r="E408" s="42"/>
      <c r="F408" s="31"/>
      <c r="G408" s="31"/>
      <c r="H408" s="175"/>
      <c r="I408" s="175"/>
      <c r="J408" s="175"/>
      <c r="K408" s="176"/>
      <c r="L408" s="164"/>
      <c r="M408" s="174"/>
      <c r="N408" s="272"/>
      <c r="O408" s="300"/>
      <c r="P408" s="300"/>
      <c r="Q408" s="300"/>
      <c r="R408" s="261"/>
      <c r="S408" s="46"/>
    </row>
    <row r="409" spans="1:19" ht="15" customHeight="1">
      <c r="A409" s="1"/>
      <c r="B409" s="122" t="s">
        <v>807</v>
      </c>
      <c r="C409" s="66" t="s">
        <v>408</v>
      </c>
      <c r="D409" s="45" t="s">
        <v>725</v>
      </c>
      <c r="E409" s="42"/>
      <c r="F409" s="31"/>
      <c r="G409" s="31" t="s">
        <v>28</v>
      </c>
      <c r="H409" s="175"/>
      <c r="I409" s="175"/>
      <c r="J409" s="175">
        <f t="shared" si="65"/>
        <v>0</v>
      </c>
      <c r="K409" s="176"/>
      <c r="L409" s="164"/>
      <c r="M409" s="174"/>
      <c r="N409" s="272"/>
      <c r="O409" s="300"/>
      <c r="P409" s="300"/>
      <c r="Q409" s="300"/>
      <c r="R409" s="261"/>
      <c r="S409" s="46"/>
    </row>
    <row r="410" spans="1:19" ht="15" customHeight="1">
      <c r="A410" s="1"/>
      <c r="B410" s="122" t="s">
        <v>409</v>
      </c>
      <c r="C410" s="27"/>
      <c r="D410" s="42" t="s">
        <v>505</v>
      </c>
      <c r="E410" s="42"/>
      <c r="F410" s="31"/>
      <c r="G410" s="31" t="s">
        <v>28</v>
      </c>
      <c r="H410" s="175"/>
      <c r="I410" s="175"/>
      <c r="J410" s="175">
        <f t="shared" si="65"/>
        <v>0</v>
      </c>
      <c r="K410" s="176"/>
      <c r="L410" s="164"/>
      <c r="M410" s="174"/>
      <c r="N410" s="272"/>
      <c r="O410" s="300">
        <v>0</v>
      </c>
      <c r="P410" s="300">
        <v>0</v>
      </c>
      <c r="Q410" s="300">
        <f t="shared" si="66"/>
        <v>0</v>
      </c>
      <c r="R410" s="261">
        <f aca="true" t="shared" si="67" ref="R410:R415">+J410*P410</f>
        <v>0</v>
      </c>
      <c r="S410" s="46"/>
    </row>
    <row r="411" spans="1:19" ht="15" customHeight="1">
      <c r="A411" s="1"/>
      <c r="B411" s="122" t="s">
        <v>410</v>
      </c>
      <c r="C411" s="27"/>
      <c r="D411" s="42" t="s">
        <v>506</v>
      </c>
      <c r="E411" s="42"/>
      <c r="F411" s="31"/>
      <c r="G411" s="31" t="s">
        <v>28</v>
      </c>
      <c r="H411" s="175"/>
      <c r="I411" s="175"/>
      <c r="J411" s="175">
        <f t="shared" si="65"/>
        <v>0</v>
      </c>
      <c r="K411" s="176"/>
      <c r="L411" s="164"/>
      <c r="M411" s="174"/>
      <c r="N411" s="272"/>
      <c r="O411" s="300">
        <v>0</v>
      </c>
      <c r="P411" s="300">
        <v>0</v>
      </c>
      <c r="Q411" s="300">
        <f t="shared" si="66"/>
        <v>0</v>
      </c>
      <c r="R411" s="261">
        <f t="shared" si="67"/>
        <v>0</v>
      </c>
      <c r="S411" s="46"/>
    </row>
    <row r="412" spans="1:19" ht="15" customHeight="1">
      <c r="A412" s="1"/>
      <c r="B412" s="122" t="s">
        <v>508</v>
      </c>
      <c r="C412" s="27"/>
      <c r="D412" s="42" t="s">
        <v>503</v>
      </c>
      <c r="E412" s="42"/>
      <c r="F412" s="31"/>
      <c r="G412" s="31" t="s">
        <v>28</v>
      </c>
      <c r="H412" s="175"/>
      <c r="I412" s="175"/>
      <c r="J412" s="175">
        <f t="shared" si="65"/>
        <v>0</v>
      </c>
      <c r="K412" s="176"/>
      <c r="L412" s="164"/>
      <c r="M412" s="174"/>
      <c r="N412" s="272"/>
      <c r="O412" s="300">
        <v>0</v>
      </c>
      <c r="P412" s="300">
        <v>0</v>
      </c>
      <c r="Q412" s="300">
        <f t="shared" si="66"/>
        <v>0</v>
      </c>
      <c r="R412" s="261">
        <f t="shared" si="67"/>
        <v>0</v>
      </c>
      <c r="S412" s="46"/>
    </row>
    <row r="413" spans="1:19" ht="15" customHeight="1">
      <c r="A413" s="1"/>
      <c r="B413" s="122" t="s">
        <v>509</v>
      </c>
      <c r="C413" s="27"/>
      <c r="D413" s="42" t="s">
        <v>507</v>
      </c>
      <c r="E413" s="42"/>
      <c r="F413" s="31"/>
      <c r="G413" s="31" t="s">
        <v>28</v>
      </c>
      <c r="H413" s="175"/>
      <c r="I413" s="175"/>
      <c r="J413" s="175">
        <f t="shared" si="65"/>
        <v>0</v>
      </c>
      <c r="K413" s="176"/>
      <c r="L413" s="164"/>
      <c r="M413" s="174"/>
      <c r="N413" s="272"/>
      <c r="O413" s="300">
        <v>0</v>
      </c>
      <c r="P413" s="300">
        <v>0</v>
      </c>
      <c r="Q413" s="300">
        <f t="shared" si="66"/>
        <v>0</v>
      </c>
      <c r="R413" s="261">
        <f t="shared" si="67"/>
        <v>0</v>
      </c>
      <c r="S413" s="46"/>
    </row>
    <row r="414" spans="1:19" ht="15" customHeight="1">
      <c r="A414" s="1"/>
      <c r="B414" s="122" t="s">
        <v>510</v>
      </c>
      <c r="C414" s="20"/>
      <c r="D414" s="42" t="s">
        <v>504</v>
      </c>
      <c r="E414" s="42"/>
      <c r="F414" s="31"/>
      <c r="G414" s="31" t="s">
        <v>28</v>
      </c>
      <c r="H414" s="175"/>
      <c r="I414" s="175"/>
      <c r="J414" s="175">
        <f t="shared" si="65"/>
        <v>0</v>
      </c>
      <c r="K414" s="176"/>
      <c r="L414" s="164"/>
      <c r="M414" s="174"/>
      <c r="N414" s="272"/>
      <c r="O414" s="300">
        <v>0</v>
      </c>
      <c r="P414" s="300">
        <v>0</v>
      </c>
      <c r="Q414" s="300">
        <f t="shared" si="66"/>
        <v>0</v>
      </c>
      <c r="R414" s="261">
        <f t="shared" si="67"/>
        <v>0</v>
      </c>
      <c r="S414" s="46"/>
    </row>
    <row r="415" spans="1:19" ht="15" customHeight="1">
      <c r="A415" s="1"/>
      <c r="B415" s="122" t="s">
        <v>511</v>
      </c>
      <c r="C415" s="20"/>
      <c r="D415" s="42" t="s">
        <v>512</v>
      </c>
      <c r="E415" s="65"/>
      <c r="F415" s="37"/>
      <c r="G415" s="37" t="s">
        <v>28</v>
      </c>
      <c r="H415" s="173"/>
      <c r="I415" s="173"/>
      <c r="J415" s="173">
        <f t="shared" si="65"/>
        <v>0</v>
      </c>
      <c r="K415" s="176"/>
      <c r="L415" s="164"/>
      <c r="M415" s="174"/>
      <c r="N415" s="272"/>
      <c r="O415" s="300">
        <v>0</v>
      </c>
      <c r="P415" s="300">
        <v>0</v>
      </c>
      <c r="Q415" s="300">
        <f t="shared" si="66"/>
        <v>0</v>
      </c>
      <c r="R415" s="261">
        <f t="shared" si="67"/>
        <v>0</v>
      </c>
      <c r="S415" s="46"/>
    </row>
    <row r="416" spans="1:19" ht="15" customHeight="1">
      <c r="A416" s="1"/>
      <c r="B416" s="122" t="s">
        <v>1027</v>
      </c>
      <c r="C416" s="66" t="s">
        <v>412</v>
      </c>
      <c r="D416" s="90" t="s">
        <v>725</v>
      </c>
      <c r="E416" s="52"/>
      <c r="F416" s="36"/>
      <c r="G416" s="36"/>
      <c r="H416" s="177"/>
      <c r="I416" s="177"/>
      <c r="J416" s="178"/>
      <c r="K416" s="181"/>
      <c r="L416" s="164"/>
      <c r="M416" s="174"/>
      <c r="N416" s="272"/>
      <c r="O416" s="300"/>
      <c r="P416" s="300"/>
      <c r="Q416" s="300"/>
      <c r="R416" s="261"/>
      <c r="S416" s="46"/>
    </row>
    <row r="417" spans="1:19" ht="15" customHeight="1">
      <c r="A417" s="1"/>
      <c r="B417" s="122" t="s">
        <v>413</v>
      </c>
      <c r="C417" s="20"/>
      <c r="D417" s="72" t="s">
        <v>715</v>
      </c>
      <c r="E417" s="45"/>
      <c r="F417" s="33"/>
      <c r="G417" s="33" t="s">
        <v>28</v>
      </c>
      <c r="H417" s="172"/>
      <c r="I417" s="172"/>
      <c r="J417" s="172">
        <f t="shared" si="65"/>
        <v>0</v>
      </c>
      <c r="K417" s="176"/>
      <c r="L417" s="164"/>
      <c r="M417" s="174"/>
      <c r="N417" s="272"/>
      <c r="O417" s="300">
        <v>0</v>
      </c>
      <c r="P417" s="300">
        <v>0</v>
      </c>
      <c r="Q417" s="300">
        <f t="shared" si="66"/>
        <v>0</v>
      </c>
      <c r="R417" s="261">
        <f>+J417*P417</f>
        <v>0</v>
      </c>
      <c r="S417" s="46"/>
    </row>
    <row r="418" spans="1:19" ht="15" customHeight="1">
      <c r="A418" s="1"/>
      <c r="B418" s="122"/>
      <c r="C418" s="20"/>
      <c r="D418" s="72"/>
      <c r="E418" s="65"/>
      <c r="F418" s="37"/>
      <c r="G418" s="37"/>
      <c r="H418" s="173"/>
      <c r="I418" s="173"/>
      <c r="J418" s="173"/>
      <c r="K418" s="176"/>
      <c r="L418" s="164"/>
      <c r="M418" s="174"/>
      <c r="N418" s="272"/>
      <c r="O418" s="300"/>
      <c r="P418" s="300"/>
      <c r="Q418" s="300"/>
      <c r="R418" s="261"/>
      <c r="S418" s="46"/>
    </row>
    <row r="419" spans="1:19" ht="15" customHeight="1">
      <c r="A419" s="1"/>
      <c r="B419" s="122" t="s">
        <v>1028</v>
      </c>
      <c r="C419" s="66" t="s">
        <v>406</v>
      </c>
      <c r="D419" s="90" t="s">
        <v>725</v>
      </c>
      <c r="E419" s="52"/>
      <c r="F419" s="36"/>
      <c r="G419" s="36"/>
      <c r="H419" s="177"/>
      <c r="I419" s="177"/>
      <c r="J419" s="178"/>
      <c r="K419" s="181"/>
      <c r="L419" s="164"/>
      <c r="M419" s="174"/>
      <c r="N419" s="272"/>
      <c r="O419" s="300"/>
      <c r="P419" s="300"/>
      <c r="Q419" s="300"/>
      <c r="R419" s="261"/>
      <c r="S419" s="46"/>
    </row>
    <row r="420" spans="1:19" ht="15" customHeight="1">
      <c r="A420" s="1"/>
      <c r="B420" s="122" t="s">
        <v>414</v>
      </c>
      <c r="C420" s="12"/>
      <c r="D420" s="72" t="s">
        <v>714</v>
      </c>
      <c r="E420" s="45"/>
      <c r="F420" s="33"/>
      <c r="G420" s="33" t="s">
        <v>28</v>
      </c>
      <c r="H420" s="172"/>
      <c r="I420" s="172"/>
      <c r="J420" s="172">
        <f t="shared" si="65"/>
        <v>0</v>
      </c>
      <c r="K420" s="176"/>
      <c r="L420" s="164"/>
      <c r="M420" s="174"/>
      <c r="N420" s="272"/>
      <c r="O420" s="300">
        <v>0</v>
      </c>
      <c r="P420" s="300">
        <v>0</v>
      </c>
      <c r="Q420" s="300">
        <f t="shared" si="66"/>
        <v>0</v>
      </c>
      <c r="R420" s="261">
        <f>+J420*P420</f>
        <v>0</v>
      </c>
      <c r="S420" s="46"/>
    </row>
    <row r="421" spans="2:19" ht="15" customHeight="1">
      <c r="B421" s="122"/>
      <c r="C421" s="12"/>
      <c r="D421" s="72"/>
      <c r="E421" s="65"/>
      <c r="F421" s="37"/>
      <c r="G421" s="37"/>
      <c r="H421" s="173"/>
      <c r="I421" s="173"/>
      <c r="J421" s="173"/>
      <c r="K421" s="176"/>
      <c r="L421" s="164"/>
      <c r="M421" s="174"/>
      <c r="N421" s="272"/>
      <c r="O421" s="300"/>
      <c r="P421" s="300"/>
      <c r="Q421" s="300"/>
      <c r="R421" s="261"/>
      <c r="S421" s="46"/>
    </row>
    <row r="422" spans="2:19" ht="15" customHeight="1">
      <c r="B422" s="129" t="s">
        <v>1029</v>
      </c>
      <c r="C422" s="154" t="s">
        <v>726</v>
      </c>
      <c r="D422" s="131" t="s">
        <v>729</v>
      </c>
      <c r="E422" s="52"/>
      <c r="F422" s="36"/>
      <c r="G422" s="36"/>
      <c r="H422" s="177"/>
      <c r="I422" s="177"/>
      <c r="J422" s="178"/>
      <c r="K422" s="181"/>
      <c r="L422" s="164"/>
      <c r="M422" s="174"/>
      <c r="N422" s="272"/>
      <c r="O422" s="300"/>
      <c r="P422" s="300"/>
      <c r="Q422" s="300"/>
      <c r="R422" s="261"/>
      <c r="S422" s="46"/>
    </row>
    <row r="423" spans="2:19" ht="15" customHeight="1">
      <c r="B423" s="129" t="s">
        <v>730</v>
      </c>
      <c r="C423" s="155"/>
      <c r="D423" s="83" t="s">
        <v>728</v>
      </c>
      <c r="E423" s="45"/>
      <c r="F423" s="33"/>
      <c r="G423" s="33" t="s">
        <v>28</v>
      </c>
      <c r="H423" s="172"/>
      <c r="I423" s="172"/>
      <c r="J423" s="172">
        <f>SUM(H423*I423)</f>
        <v>0</v>
      </c>
      <c r="K423" s="181"/>
      <c r="L423" s="164"/>
      <c r="M423" s="174"/>
      <c r="N423" s="272"/>
      <c r="O423" s="300">
        <v>0</v>
      </c>
      <c r="P423" s="300">
        <v>0</v>
      </c>
      <c r="Q423" s="300">
        <f t="shared" si="66"/>
        <v>0</v>
      </c>
      <c r="R423" s="261">
        <f>+J423*P423</f>
        <v>0</v>
      </c>
      <c r="S423" s="46"/>
    </row>
    <row r="424" spans="2:19" ht="15" customHeight="1">
      <c r="B424" s="129" t="s">
        <v>731</v>
      </c>
      <c r="C424" s="74"/>
      <c r="D424" s="83" t="s">
        <v>727</v>
      </c>
      <c r="E424" s="42"/>
      <c r="F424" s="31"/>
      <c r="G424" s="31" t="s">
        <v>28</v>
      </c>
      <c r="H424" s="175"/>
      <c r="I424" s="175"/>
      <c r="J424" s="175">
        <f>SUM(H424*I424)</f>
        <v>0</v>
      </c>
      <c r="K424" s="181"/>
      <c r="L424" s="164"/>
      <c r="M424" s="174"/>
      <c r="N424" s="272"/>
      <c r="O424" s="300">
        <v>0</v>
      </c>
      <c r="P424" s="300">
        <v>0</v>
      </c>
      <c r="Q424" s="300">
        <f t="shared" si="66"/>
        <v>0</v>
      </c>
      <c r="R424" s="261">
        <f>+J424*P424</f>
        <v>0</v>
      </c>
      <c r="S424" s="265"/>
    </row>
    <row r="425" spans="1:19" ht="15" customHeight="1">
      <c r="A425" s="1"/>
      <c r="B425" s="115" t="s">
        <v>808</v>
      </c>
      <c r="C425" s="153" t="s">
        <v>732</v>
      </c>
      <c r="D425" s="118"/>
      <c r="E425" s="141" t="str">
        <f>+$E$6</f>
        <v>DIMENSIÓN</v>
      </c>
      <c r="F425" s="142"/>
      <c r="G425" s="142"/>
      <c r="H425" s="179"/>
      <c r="I425" s="179"/>
      <c r="J425" s="179"/>
      <c r="K425" s="170">
        <f>SUM(J426:J429)</f>
        <v>0</v>
      </c>
      <c r="L425" s="164"/>
      <c r="M425" s="171">
        <f>SUM(M426:M429)</f>
        <v>0</v>
      </c>
      <c r="N425" s="274"/>
      <c r="O425" s="262"/>
      <c r="P425" s="263"/>
      <c r="Q425" s="263"/>
      <c r="R425" s="263"/>
      <c r="S425" s="264">
        <f>SUM(R426:R429)</f>
        <v>0</v>
      </c>
    </row>
    <row r="426" spans="1:19" ht="15" customHeight="1">
      <c r="A426" s="1"/>
      <c r="B426" s="122" t="s">
        <v>809</v>
      </c>
      <c r="C426" s="15"/>
      <c r="D426" s="90" t="s">
        <v>719</v>
      </c>
      <c r="E426" s="47"/>
      <c r="F426" s="36"/>
      <c r="G426" s="36"/>
      <c r="H426" s="177"/>
      <c r="I426" s="177"/>
      <c r="J426" s="178"/>
      <c r="K426" s="181"/>
      <c r="L426" s="164"/>
      <c r="M426" s="174"/>
      <c r="N426" s="272"/>
      <c r="O426" s="300"/>
      <c r="P426" s="300"/>
      <c r="Q426" s="300"/>
      <c r="R426" s="261"/>
      <c r="S426" s="261"/>
    </row>
    <row r="427" spans="1:19" ht="15" customHeight="1">
      <c r="A427" s="1"/>
      <c r="B427" s="122" t="s">
        <v>602</v>
      </c>
      <c r="C427" s="15"/>
      <c r="D427" s="42" t="s">
        <v>717</v>
      </c>
      <c r="E427" s="34"/>
      <c r="F427" s="33"/>
      <c r="G427" s="33" t="s">
        <v>28</v>
      </c>
      <c r="H427" s="172"/>
      <c r="I427" s="172"/>
      <c r="J427" s="172">
        <f>SUM(H427*I427)</f>
        <v>0</v>
      </c>
      <c r="K427" s="176"/>
      <c r="L427" s="164"/>
      <c r="M427" s="174"/>
      <c r="N427" s="272"/>
      <c r="O427" s="300">
        <v>0</v>
      </c>
      <c r="P427" s="300">
        <v>0</v>
      </c>
      <c r="Q427" s="300">
        <f>+O427+P427</f>
        <v>0</v>
      </c>
      <c r="R427" s="261">
        <f>+J427*P427</f>
        <v>0</v>
      </c>
      <c r="S427" s="46"/>
    </row>
    <row r="428" spans="1:19" ht="15" customHeight="1">
      <c r="A428" s="1"/>
      <c r="B428" s="122"/>
      <c r="C428" s="15"/>
      <c r="D428" s="42"/>
      <c r="E428" s="38"/>
      <c r="F428" s="37"/>
      <c r="G428" s="31"/>
      <c r="H428" s="175"/>
      <c r="I428" s="175"/>
      <c r="J428" s="175"/>
      <c r="K428" s="176"/>
      <c r="L428" s="164"/>
      <c r="M428" s="174"/>
      <c r="N428" s="272"/>
      <c r="O428" s="300"/>
      <c r="P428" s="300"/>
      <c r="Q428" s="300"/>
      <c r="R428" s="261"/>
      <c r="S428" s="46"/>
    </row>
    <row r="429" spans="1:19" ht="15" customHeight="1">
      <c r="A429" s="1"/>
      <c r="B429" s="122" t="s">
        <v>810</v>
      </c>
      <c r="C429" s="15"/>
      <c r="D429" s="32" t="s">
        <v>184</v>
      </c>
      <c r="E429" s="32"/>
      <c r="F429" s="31"/>
      <c r="G429" s="31" t="s">
        <v>28</v>
      </c>
      <c r="H429" s="175"/>
      <c r="I429" s="175"/>
      <c r="J429" s="175">
        <f>SUM(H429*I429)</f>
        <v>0</v>
      </c>
      <c r="K429" s="176"/>
      <c r="L429" s="164"/>
      <c r="M429" s="174"/>
      <c r="N429" s="272"/>
      <c r="O429" s="300">
        <v>0</v>
      </c>
      <c r="P429" s="300">
        <v>0</v>
      </c>
      <c r="Q429" s="300">
        <f>+O429+P429</f>
        <v>0</v>
      </c>
      <c r="R429" s="261">
        <f>+J429*P429</f>
        <v>0</v>
      </c>
      <c r="S429" s="265"/>
    </row>
    <row r="430" spans="1:19" ht="15" customHeight="1">
      <c r="A430" s="1"/>
      <c r="B430" s="115" t="s">
        <v>817</v>
      </c>
      <c r="C430" s="331" t="s">
        <v>733</v>
      </c>
      <c r="D430" s="118"/>
      <c r="E430" s="141" t="str">
        <f>+$E$6</f>
        <v>DIMENSIÓN</v>
      </c>
      <c r="F430" s="142"/>
      <c r="G430" s="142"/>
      <c r="H430" s="179"/>
      <c r="I430" s="179"/>
      <c r="J430" s="179"/>
      <c r="K430" s="170">
        <f>SUM(J431:J439)</f>
        <v>0</v>
      </c>
      <c r="L430" s="164"/>
      <c r="M430" s="171">
        <f>SUM(M431:M439)</f>
        <v>0</v>
      </c>
      <c r="N430" s="274"/>
      <c r="O430" s="262"/>
      <c r="P430" s="263"/>
      <c r="Q430" s="263"/>
      <c r="R430" s="263"/>
      <c r="S430" s="264">
        <f>SUM(R431:R439)</f>
        <v>0</v>
      </c>
    </row>
    <row r="431" spans="1:19" ht="15" customHeight="1">
      <c r="A431" s="1"/>
      <c r="B431" s="122" t="s">
        <v>818</v>
      </c>
      <c r="C431" s="15"/>
      <c r="D431" s="90" t="s">
        <v>719</v>
      </c>
      <c r="E431" s="47"/>
      <c r="F431" s="36"/>
      <c r="G431" s="36"/>
      <c r="H431" s="177"/>
      <c r="I431" s="177"/>
      <c r="J431" s="178"/>
      <c r="K431" s="349"/>
      <c r="L431" s="164"/>
      <c r="M431" s="174"/>
      <c r="N431" s="272"/>
      <c r="O431" s="300"/>
      <c r="P431" s="300"/>
      <c r="Q431" s="300"/>
      <c r="R431" s="261"/>
      <c r="S431" s="261"/>
    </row>
    <row r="432" spans="1:19" ht="15" customHeight="1">
      <c r="A432" s="1"/>
      <c r="B432" s="122" t="s">
        <v>603</v>
      </c>
      <c r="C432" s="15"/>
      <c r="D432" s="42" t="s">
        <v>674</v>
      </c>
      <c r="E432" s="45"/>
      <c r="F432" s="33"/>
      <c r="G432" s="78" t="s">
        <v>28</v>
      </c>
      <c r="H432" s="172"/>
      <c r="I432" s="172"/>
      <c r="J432" s="172">
        <f>SUM(H432*I432)</f>
        <v>0</v>
      </c>
      <c r="K432" s="176"/>
      <c r="L432" s="164"/>
      <c r="M432" s="174"/>
      <c r="N432" s="272"/>
      <c r="O432" s="300">
        <v>0</v>
      </c>
      <c r="P432" s="300">
        <v>0</v>
      </c>
      <c r="Q432" s="300">
        <f>+O432+P432</f>
        <v>0</v>
      </c>
      <c r="R432" s="261">
        <f>+J432*P432</f>
        <v>0</v>
      </c>
      <c r="S432" s="46"/>
    </row>
    <row r="433" spans="1:19" ht="15" customHeight="1">
      <c r="A433" s="1"/>
      <c r="B433" s="122"/>
      <c r="C433" s="15"/>
      <c r="D433" s="42"/>
      <c r="E433" s="42"/>
      <c r="F433" s="31"/>
      <c r="G433" s="41"/>
      <c r="H433" s="175"/>
      <c r="I433" s="175"/>
      <c r="J433" s="175"/>
      <c r="K433" s="176"/>
      <c r="L433" s="164"/>
      <c r="M433" s="174"/>
      <c r="N433" s="272"/>
      <c r="O433" s="300"/>
      <c r="P433" s="300"/>
      <c r="Q433" s="300"/>
      <c r="R433" s="261"/>
      <c r="S433" s="46"/>
    </row>
    <row r="434" spans="1:19" ht="15" customHeight="1">
      <c r="A434" s="1"/>
      <c r="B434" s="122" t="s">
        <v>819</v>
      </c>
      <c r="C434" s="128" t="s">
        <v>720</v>
      </c>
      <c r="D434" s="52" t="s">
        <v>721</v>
      </c>
      <c r="E434" s="83"/>
      <c r="F434" s="36"/>
      <c r="G434" s="79"/>
      <c r="H434" s="177"/>
      <c r="I434" s="177"/>
      <c r="J434" s="178"/>
      <c r="K434" s="176"/>
      <c r="L434" s="164"/>
      <c r="M434" s="174"/>
      <c r="N434" s="272"/>
      <c r="O434" s="300"/>
      <c r="P434" s="300"/>
      <c r="Q434" s="300"/>
      <c r="R434" s="261"/>
      <c r="S434" s="46"/>
    </row>
    <row r="435" spans="1:19" ht="15" customHeight="1">
      <c r="A435" s="1"/>
      <c r="B435" s="122" t="s">
        <v>608</v>
      </c>
      <c r="C435" s="126"/>
      <c r="D435" s="28" t="s">
        <v>609</v>
      </c>
      <c r="E435" s="45"/>
      <c r="F435" s="33"/>
      <c r="G435" s="78" t="s">
        <v>28</v>
      </c>
      <c r="H435" s="172"/>
      <c r="I435" s="172"/>
      <c r="J435" s="172">
        <f>SUM(H435*I435)</f>
        <v>0</v>
      </c>
      <c r="K435" s="176"/>
      <c r="L435" s="164"/>
      <c r="M435" s="174"/>
      <c r="N435" s="272"/>
      <c r="O435" s="300">
        <v>0</v>
      </c>
      <c r="P435" s="300">
        <v>0</v>
      </c>
      <c r="Q435" s="300">
        <f>+O435+P435</f>
        <v>0</v>
      </c>
      <c r="R435" s="261">
        <f>+J435*P435</f>
        <v>0</v>
      </c>
      <c r="S435" s="46"/>
    </row>
    <row r="436" spans="1:19" ht="15" customHeight="1">
      <c r="A436" s="1"/>
      <c r="B436" s="122"/>
      <c r="C436" s="126"/>
      <c r="D436" s="65"/>
      <c r="E436" s="42"/>
      <c r="F436" s="31"/>
      <c r="G436" s="41"/>
      <c r="H436" s="175"/>
      <c r="I436" s="175"/>
      <c r="J436" s="175"/>
      <c r="K436" s="176"/>
      <c r="L436" s="164"/>
      <c r="M436" s="174"/>
      <c r="N436" s="272"/>
      <c r="O436" s="300"/>
      <c r="P436" s="300"/>
      <c r="Q436" s="300"/>
      <c r="R436" s="261"/>
      <c r="S436" s="46"/>
    </row>
    <row r="437" spans="1:19" ht="15" customHeight="1">
      <c r="A437" s="1"/>
      <c r="B437" s="129" t="s">
        <v>820</v>
      </c>
      <c r="C437" s="241" t="s">
        <v>764</v>
      </c>
      <c r="D437" s="83" t="s">
        <v>719</v>
      </c>
      <c r="E437" s="83"/>
      <c r="F437" s="36"/>
      <c r="G437" s="79"/>
      <c r="H437" s="177"/>
      <c r="I437" s="177"/>
      <c r="J437" s="178"/>
      <c r="K437" s="176"/>
      <c r="L437" s="164"/>
      <c r="M437" s="174"/>
      <c r="N437" s="272"/>
      <c r="O437" s="300"/>
      <c r="P437" s="300"/>
      <c r="Q437" s="300"/>
      <c r="R437" s="261"/>
      <c r="S437" s="46"/>
    </row>
    <row r="438" spans="1:19" ht="15" customHeight="1">
      <c r="A438" s="1"/>
      <c r="B438" s="129" t="s">
        <v>766</v>
      </c>
      <c r="C438" s="126"/>
      <c r="D438" s="91" t="s">
        <v>765</v>
      </c>
      <c r="E438" s="45"/>
      <c r="F438" s="33"/>
      <c r="G438" s="44" t="s">
        <v>28</v>
      </c>
      <c r="H438" s="172"/>
      <c r="I438" s="172"/>
      <c r="J438" s="176">
        <f>SUM(H438*I438)</f>
        <v>0</v>
      </c>
      <c r="K438" s="176"/>
      <c r="L438" s="164"/>
      <c r="M438" s="174"/>
      <c r="N438" s="272"/>
      <c r="O438" s="300">
        <v>0</v>
      </c>
      <c r="P438" s="300">
        <v>0</v>
      </c>
      <c r="Q438" s="300">
        <f>+O438+P438</f>
        <v>0</v>
      </c>
      <c r="R438" s="261">
        <f>+J438*P438</f>
        <v>0</v>
      </c>
      <c r="S438" s="46"/>
    </row>
    <row r="439" spans="1:19" ht="15" customHeight="1">
      <c r="A439" s="1"/>
      <c r="B439" s="129"/>
      <c r="C439" s="126"/>
      <c r="D439" s="72"/>
      <c r="E439" s="42"/>
      <c r="F439" s="31"/>
      <c r="G439" s="73"/>
      <c r="H439" s="175"/>
      <c r="I439" s="175"/>
      <c r="J439" s="173"/>
      <c r="K439" s="176"/>
      <c r="L439" s="164"/>
      <c r="M439" s="174"/>
      <c r="N439" s="272"/>
      <c r="O439" s="300"/>
      <c r="P439" s="300"/>
      <c r="Q439" s="300"/>
      <c r="R439" s="261"/>
      <c r="S439" s="46"/>
    </row>
    <row r="440" spans="1:19" ht="15" customHeight="1">
      <c r="A440" s="1"/>
      <c r="B440" s="115" t="s">
        <v>842</v>
      </c>
      <c r="C440" s="242" t="s">
        <v>735</v>
      </c>
      <c r="D440" s="118"/>
      <c r="E440" s="118"/>
      <c r="F440" s="119"/>
      <c r="G440" s="119"/>
      <c r="H440" s="169"/>
      <c r="I440" s="169"/>
      <c r="J440" s="169"/>
      <c r="K440" s="170">
        <f>SUM(J441:J441)</f>
        <v>0</v>
      </c>
      <c r="L440" s="164"/>
      <c r="M440" s="171">
        <f>SUM(M441)</f>
        <v>0</v>
      </c>
      <c r="N440" s="274"/>
      <c r="O440" s="262"/>
      <c r="P440" s="263"/>
      <c r="Q440" s="263"/>
      <c r="R440" s="263"/>
      <c r="S440" s="264">
        <f>SUM(R441)</f>
        <v>0</v>
      </c>
    </row>
    <row r="441" spans="1:19" ht="15" customHeight="1">
      <c r="A441" s="1"/>
      <c r="B441" s="122" t="s">
        <v>843</v>
      </c>
      <c r="C441" s="12"/>
      <c r="D441" s="11" t="s">
        <v>185</v>
      </c>
      <c r="E441" s="11"/>
      <c r="F441" s="9"/>
      <c r="G441" s="9" t="s">
        <v>58</v>
      </c>
      <c r="H441" s="176"/>
      <c r="I441" s="176"/>
      <c r="J441" s="172">
        <f>SUM(H441*I441)</f>
        <v>0</v>
      </c>
      <c r="K441" s="175"/>
      <c r="L441" s="164"/>
      <c r="M441" s="174"/>
      <c r="N441" s="272"/>
      <c r="O441" s="300">
        <v>0</v>
      </c>
      <c r="P441" s="300">
        <v>0</v>
      </c>
      <c r="Q441" s="300">
        <f>+O441+P441</f>
        <v>0</v>
      </c>
      <c r="R441" s="261">
        <f>+J441*P441</f>
        <v>0</v>
      </c>
      <c r="S441" s="302"/>
    </row>
    <row r="442" spans="1:19" ht="15" customHeight="1">
      <c r="A442" s="1"/>
      <c r="B442" s="146" t="s">
        <v>856</v>
      </c>
      <c r="C442" s="331" t="s">
        <v>734</v>
      </c>
      <c r="D442" s="118"/>
      <c r="E442" s="141" t="str">
        <f>+$E$6</f>
        <v>DIMENSIÓN</v>
      </c>
      <c r="F442" s="142"/>
      <c r="G442" s="142"/>
      <c r="H442" s="179"/>
      <c r="I442" s="179"/>
      <c r="J442" s="179"/>
      <c r="K442" s="170">
        <f>SUM(J443:J445)</f>
        <v>0</v>
      </c>
      <c r="L442" s="164"/>
      <c r="M442" s="171">
        <f>SUM(M443:M445)</f>
        <v>0</v>
      </c>
      <c r="N442" s="274"/>
      <c r="O442" s="262"/>
      <c r="P442" s="263"/>
      <c r="Q442" s="263"/>
      <c r="R442" s="263"/>
      <c r="S442" s="264">
        <f>SUM(R443:R445)</f>
        <v>0</v>
      </c>
    </row>
    <row r="443" spans="1:19" ht="15" customHeight="1">
      <c r="A443" s="1"/>
      <c r="B443" s="122" t="s">
        <v>1030</v>
      </c>
      <c r="C443" s="12"/>
      <c r="D443" s="90" t="s">
        <v>719</v>
      </c>
      <c r="E443" s="47"/>
      <c r="F443" s="36"/>
      <c r="G443" s="36"/>
      <c r="H443" s="177"/>
      <c r="I443" s="177"/>
      <c r="J443" s="178"/>
      <c r="K443" s="349"/>
      <c r="L443" s="164"/>
      <c r="M443" s="174"/>
      <c r="N443" s="272"/>
      <c r="O443" s="300"/>
      <c r="P443" s="300"/>
      <c r="Q443" s="300"/>
      <c r="R443" s="261"/>
      <c r="S443" s="261"/>
    </row>
    <row r="444" spans="1:19" ht="15" customHeight="1">
      <c r="A444" s="1"/>
      <c r="B444" s="122" t="s">
        <v>604</v>
      </c>
      <c r="C444" s="15"/>
      <c r="D444" s="42" t="s">
        <v>664</v>
      </c>
      <c r="E444" s="34"/>
      <c r="F444" s="33"/>
      <c r="G444" s="78" t="s">
        <v>28</v>
      </c>
      <c r="H444" s="172"/>
      <c r="I444" s="172"/>
      <c r="J444" s="172">
        <f>SUM(H444*I444)</f>
        <v>0</v>
      </c>
      <c r="K444" s="176"/>
      <c r="L444" s="164"/>
      <c r="M444" s="174"/>
      <c r="N444" s="272"/>
      <c r="O444" s="300">
        <v>0</v>
      </c>
      <c r="P444" s="300">
        <v>0</v>
      </c>
      <c r="Q444" s="300">
        <f>+O444+P444</f>
        <v>0</v>
      </c>
      <c r="R444" s="261">
        <f>+J444*P444</f>
        <v>0</v>
      </c>
      <c r="S444" s="46"/>
    </row>
    <row r="445" spans="1:19" ht="15" customHeight="1">
      <c r="A445" s="1"/>
      <c r="B445" s="122"/>
      <c r="C445" s="15"/>
      <c r="D445" s="42"/>
      <c r="E445" s="32"/>
      <c r="F445" s="31"/>
      <c r="G445" s="41"/>
      <c r="H445" s="175"/>
      <c r="I445" s="175"/>
      <c r="J445" s="172"/>
      <c r="K445" s="176"/>
      <c r="L445" s="164"/>
      <c r="M445" s="174"/>
      <c r="N445" s="272"/>
      <c r="O445" s="300"/>
      <c r="P445" s="300"/>
      <c r="Q445" s="300"/>
      <c r="R445" s="261"/>
      <c r="S445" s="46"/>
    </row>
    <row r="446" spans="1:19" ht="15" customHeight="1">
      <c r="A446" s="1"/>
      <c r="B446" s="115" t="s">
        <v>857</v>
      </c>
      <c r="C446" s="117" t="s">
        <v>186</v>
      </c>
      <c r="D446" s="118" t="s">
        <v>187</v>
      </c>
      <c r="E446" s="118"/>
      <c r="F446" s="119"/>
      <c r="G446" s="119"/>
      <c r="H446" s="169"/>
      <c r="I446" s="169"/>
      <c r="J446" s="169"/>
      <c r="K446" s="170">
        <f>SUM(J447:J449)</f>
        <v>0</v>
      </c>
      <c r="L446" s="164"/>
      <c r="M446" s="171">
        <f>SUM(M447:M449)</f>
        <v>0</v>
      </c>
      <c r="N446" s="274"/>
      <c r="O446" s="262"/>
      <c r="P446" s="263"/>
      <c r="Q446" s="263"/>
      <c r="R446" s="263"/>
      <c r="S446" s="264">
        <f>SUM(R447:R449)</f>
        <v>0</v>
      </c>
    </row>
    <row r="447" spans="1:19" ht="15" customHeight="1">
      <c r="A447" s="1"/>
      <c r="B447" s="122" t="s">
        <v>858</v>
      </c>
      <c r="C447" s="12"/>
      <c r="D447" s="34" t="s">
        <v>188</v>
      </c>
      <c r="E447" s="34"/>
      <c r="F447" s="33"/>
      <c r="G447" s="33" t="s">
        <v>11</v>
      </c>
      <c r="H447" s="172"/>
      <c r="I447" s="172"/>
      <c r="J447" s="172">
        <f>SUM(H447*I447)</f>
        <v>0</v>
      </c>
      <c r="K447" s="173"/>
      <c r="L447" s="164"/>
      <c r="M447" s="174"/>
      <c r="N447" s="272"/>
      <c r="O447" s="300">
        <v>0</v>
      </c>
      <c r="P447" s="300">
        <v>0</v>
      </c>
      <c r="Q447" s="300">
        <f>+O447+P447</f>
        <v>0</v>
      </c>
      <c r="R447" s="261">
        <f>+J447*P447</f>
        <v>0</v>
      </c>
      <c r="S447" s="261"/>
    </row>
    <row r="448" spans="1:19" ht="15" customHeight="1">
      <c r="A448" s="1"/>
      <c r="B448" s="122" t="s">
        <v>859</v>
      </c>
      <c r="C448" s="12"/>
      <c r="D448" s="32" t="s">
        <v>189</v>
      </c>
      <c r="E448" s="32"/>
      <c r="F448" s="31"/>
      <c r="G448" s="31" t="s">
        <v>11</v>
      </c>
      <c r="H448" s="175"/>
      <c r="I448" s="175"/>
      <c r="J448" s="175">
        <f>SUM(H448*I448)</f>
        <v>0</v>
      </c>
      <c r="K448" s="176"/>
      <c r="L448" s="164"/>
      <c r="M448" s="174"/>
      <c r="N448" s="272"/>
      <c r="O448" s="300">
        <v>0</v>
      </c>
      <c r="P448" s="300">
        <v>0</v>
      </c>
      <c r="Q448" s="300">
        <f>+O448+P448</f>
        <v>0</v>
      </c>
      <c r="R448" s="261">
        <f>+J448*P448</f>
        <v>0</v>
      </c>
      <c r="S448" s="46"/>
    </row>
    <row r="449" spans="1:19" ht="15" customHeight="1">
      <c r="A449" s="1"/>
      <c r="B449" s="122" t="s">
        <v>860</v>
      </c>
      <c r="C449" s="12"/>
      <c r="D449" s="32" t="s">
        <v>190</v>
      </c>
      <c r="E449" s="32"/>
      <c r="F449" s="31"/>
      <c r="G449" s="31" t="s">
        <v>11</v>
      </c>
      <c r="H449" s="175"/>
      <c r="I449" s="175"/>
      <c r="J449" s="175">
        <f>SUM(H449*I449)</f>
        <v>0</v>
      </c>
      <c r="K449" s="172"/>
      <c r="L449" s="164"/>
      <c r="M449" s="174"/>
      <c r="N449" s="272"/>
      <c r="O449" s="300">
        <v>0</v>
      </c>
      <c r="P449" s="300">
        <v>0</v>
      </c>
      <c r="Q449" s="300">
        <f>+O449+P449</f>
        <v>0</v>
      </c>
      <c r="R449" s="261">
        <f>+J449*P449</f>
        <v>0</v>
      </c>
      <c r="S449" s="265"/>
    </row>
    <row r="450" spans="1:19" ht="15" customHeight="1">
      <c r="A450" s="1"/>
      <c r="B450" s="115" t="s">
        <v>864</v>
      </c>
      <c r="C450" s="117" t="s">
        <v>191</v>
      </c>
      <c r="D450" s="118"/>
      <c r="E450" s="118"/>
      <c r="F450" s="119"/>
      <c r="G450" s="119"/>
      <c r="H450" s="169"/>
      <c r="I450" s="169"/>
      <c r="J450" s="169"/>
      <c r="K450" s="170">
        <f>SUM(J451:J472)</f>
        <v>0</v>
      </c>
      <c r="L450" s="164"/>
      <c r="M450" s="171">
        <f>SUM(M451:M472)</f>
        <v>0</v>
      </c>
      <c r="N450" s="274"/>
      <c r="O450" s="262"/>
      <c r="P450" s="263"/>
      <c r="Q450" s="263"/>
      <c r="R450" s="263"/>
      <c r="S450" s="264">
        <f>SUM(R451:R472)</f>
        <v>0</v>
      </c>
    </row>
    <row r="451" spans="1:19" ht="15" customHeight="1">
      <c r="A451" s="1"/>
      <c r="B451" s="122" t="s">
        <v>865</v>
      </c>
      <c r="C451" s="50" t="s">
        <v>515</v>
      </c>
      <c r="D451" s="75"/>
      <c r="E451" s="76"/>
      <c r="F451" s="69"/>
      <c r="G451" s="76"/>
      <c r="H451" s="182"/>
      <c r="I451" s="182"/>
      <c r="J451" s="183"/>
      <c r="K451" s="173"/>
      <c r="L451" s="164"/>
      <c r="M451" s="174"/>
      <c r="N451" s="272"/>
      <c r="O451" s="300"/>
      <c r="P451" s="300"/>
      <c r="Q451" s="300"/>
      <c r="R451" s="261"/>
      <c r="S451" s="261"/>
    </row>
    <row r="452" spans="1:19" ht="15" customHeight="1">
      <c r="A452" s="1"/>
      <c r="B452" s="122" t="s">
        <v>518</v>
      </c>
      <c r="C452" s="27"/>
      <c r="D452" s="74" t="s">
        <v>516</v>
      </c>
      <c r="E452" s="155"/>
      <c r="F452" s="9"/>
      <c r="G452" s="9" t="s">
        <v>58</v>
      </c>
      <c r="H452" s="176"/>
      <c r="I452" s="176"/>
      <c r="J452" s="176">
        <f aca="true" t="shared" si="68" ref="J452:J472">SUM(H452*I452)</f>
        <v>0</v>
      </c>
      <c r="K452" s="176"/>
      <c r="L452" s="164"/>
      <c r="M452" s="174"/>
      <c r="N452" s="272"/>
      <c r="O452" s="300">
        <v>0</v>
      </c>
      <c r="P452" s="300">
        <v>0</v>
      </c>
      <c r="Q452" s="300">
        <f aca="true" t="shared" si="69" ref="Q452:Q472">+O452+P452</f>
        <v>0</v>
      </c>
      <c r="R452" s="261">
        <f>+J452*P452</f>
        <v>0</v>
      </c>
      <c r="S452" s="46"/>
    </row>
    <row r="453" spans="1:19" ht="15" customHeight="1">
      <c r="A453" s="1"/>
      <c r="B453" s="122" t="s">
        <v>1031</v>
      </c>
      <c r="C453" s="39" t="s">
        <v>329</v>
      </c>
      <c r="D453" s="135"/>
      <c r="E453" s="135"/>
      <c r="F453" s="36"/>
      <c r="G453" s="143"/>
      <c r="H453" s="177"/>
      <c r="I453" s="177"/>
      <c r="J453" s="178"/>
      <c r="K453" s="181"/>
      <c r="L453" s="164"/>
      <c r="M453" s="174"/>
      <c r="N453" s="272"/>
      <c r="O453" s="300"/>
      <c r="P453" s="300"/>
      <c r="Q453" s="300"/>
      <c r="R453" s="261"/>
      <c r="S453" s="46"/>
    </row>
    <row r="454" spans="1:19" ht="15" customHeight="1">
      <c r="A454" s="1"/>
      <c r="B454" s="122" t="s">
        <v>520</v>
      </c>
      <c r="C454" s="12"/>
      <c r="D454" s="32" t="s">
        <v>192</v>
      </c>
      <c r="E454" s="34"/>
      <c r="F454" s="33"/>
      <c r="G454" s="33" t="s">
        <v>58</v>
      </c>
      <c r="H454" s="172"/>
      <c r="I454" s="172"/>
      <c r="J454" s="172">
        <f t="shared" si="68"/>
        <v>0</v>
      </c>
      <c r="K454" s="176"/>
      <c r="L454" s="164"/>
      <c r="M454" s="174"/>
      <c r="N454" s="272"/>
      <c r="O454" s="300">
        <v>0</v>
      </c>
      <c r="P454" s="300">
        <v>0</v>
      </c>
      <c r="Q454" s="300">
        <f t="shared" si="69"/>
        <v>0</v>
      </c>
      <c r="R454" s="261">
        <f aca="true" t="shared" si="70" ref="R454:R461">+J454*P454</f>
        <v>0</v>
      </c>
      <c r="S454" s="46"/>
    </row>
    <row r="455" spans="1:19" ht="15" customHeight="1">
      <c r="A455" s="1"/>
      <c r="B455" s="122" t="s">
        <v>521</v>
      </c>
      <c r="C455" s="12"/>
      <c r="D455" s="32" t="s">
        <v>193</v>
      </c>
      <c r="E455" s="32"/>
      <c r="F455" s="31"/>
      <c r="G455" s="31" t="s">
        <v>58</v>
      </c>
      <c r="H455" s="175"/>
      <c r="I455" s="175"/>
      <c r="J455" s="175">
        <f t="shared" si="68"/>
        <v>0</v>
      </c>
      <c r="K455" s="176"/>
      <c r="L455" s="164"/>
      <c r="M455" s="174"/>
      <c r="N455" s="272"/>
      <c r="O455" s="300">
        <v>0</v>
      </c>
      <c r="P455" s="300">
        <v>0</v>
      </c>
      <c r="Q455" s="300">
        <f t="shared" si="69"/>
        <v>0</v>
      </c>
      <c r="R455" s="261">
        <f t="shared" si="70"/>
        <v>0</v>
      </c>
      <c r="S455" s="46"/>
    </row>
    <row r="456" spans="1:19" ht="15" customHeight="1">
      <c r="A456" s="1"/>
      <c r="B456" s="122" t="s">
        <v>522</v>
      </c>
      <c r="C456" s="12"/>
      <c r="D456" s="42" t="s">
        <v>517</v>
      </c>
      <c r="E456" s="42"/>
      <c r="F456" s="31"/>
      <c r="G456" s="31" t="s">
        <v>58</v>
      </c>
      <c r="H456" s="175"/>
      <c r="I456" s="175"/>
      <c r="J456" s="175">
        <f t="shared" si="68"/>
        <v>0</v>
      </c>
      <c r="K456" s="176"/>
      <c r="L456" s="164"/>
      <c r="M456" s="174"/>
      <c r="N456" s="272"/>
      <c r="O456" s="300">
        <v>0</v>
      </c>
      <c r="P456" s="300">
        <v>0</v>
      </c>
      <c r="Q456" s="300">
        <f t="shared" si="69"/>
        <v>0</v>
      </c>
      <c r="R456" s="261">
        <f t="shared" si="70"/>
        <v>0</v>
      </c>
      <c r="S456" s="46"/>
    </row>
    <row r="457" spans="1:19" ht="15" customHeight="1">
      <c r="A457" s="1"/>
      <c r="B457" s="122" t="s">
        <v>523</v>
      </c>
      <c r="C457" s="12"/>
      <c r="D457" s="32" t="s">
        <v>194</v>
      </c>
      <c r="E457" s="32"/>
      <c r="F457" s="31"/>
      <c r="G457" s="31" t="s">
        <v>58</v>
      </c>
      <c r="H457" s="175"/>
      <c r="I457" s="175"/>
      <c r="J457" s="175">
        <f t="shared" si="68"/>
        <v>0</v>
      </c>
      <c r="K457" s="176"/>
      <c r="L457" s="164"/>
      <c r="M457" s="174"/>
      <c r="N457" s="272"/>
      <c r="O457" s="300">
        <v>0</v>
      </c>
      <c r="P457" s="300">
        <v>0</v>
      </c>
      <c r="Q457" s="300">
        <f t="shared" si="69"/>
        <v>0</v>
      </c>
      <c r="R457" s="261">
        <f t="shared" si="70"/>
        <v>0</v>
      </c>
      <c r="S457" s="46"/>
    </row>
    <row r="458" spans="1:19" ht="15" customHeight="1">
      <c r="A458" s="1"/>
      <c r="B458" s="122" t="s">
        <v>524</v>
      </c>
      <c r="C458" s="12"/>
      <c r="D458" s="32" t="s">
        <v>195</v>
      </c>
      <c r="E458" s="32"/>
      <c r="F458" s="31"/>
      <c r="G458" s="31" t="s">
        <v>58</v>
      </c>
      <c r="H458" s="175"/>
      <c r="I458" s="175"/>
      <c r="J458" s="175">
        <f t="shared" si="68"/>
        <v>0</v>
      </c>
      <c r="K458" s="176"/>
      <c r="L458" s="164"/>
      <c r="M458" s="174"/>
      <c r="N458" s="272"/>
      <c r="O458" s="300">
        <v>0</v>
      </c>
      <c r="P458" s="300">
        <v>0</v>
      </c>
      <c r="Q458" s="300">
        <f t="shared" si="69"/>
        <v>0</v>
      </c>
      <c r="R458" s="261">
        <f t="shared" si="70"/>
        <v>0</v>
      </c>
      <c r="S458" s="46"/>
    </row>
    <row r="459" spans="1:19" ht="15" customHeight="1">
      <c r="A459" s="1"/>
      <c r="B459" s="122" t="s">
        <v>525</v>
      </c>
      <c r="C459" s="12"/>
      <c r="D459" s="32" t="s">
        <v>196</v>
      </c>
      <c r="E459" s="32"/>
      <c r="F459" s="31"/>
      <c r="G459" s="31" t="s">
        <v>58</v>
      </c>
      <c r="H459" s="175"/>
      <c r="I459" s="175"/>
      <c r="J459" s="175">
        <f t="shared" si="68"/>
        <v>0</v>
      </c>
      <c r="K459" s="176"/>
      <c r="L459" s="164"/>
      <c r="M459" s="174"/>
      <c r="N459" s="272"/>
      <c r="O459" s="300">
        <v>0</v>
      </c>
      <c r="P459" s="300">
        <v>0</v>
      </c>
      <c r="Q459" s="300">
        <f t="shared" si="69"/>
        <v>0</v>
      </c>
      <c r="R459" s="261">
        <f t="shared" si="70"/>
        <v>0</v>
      </c>
      <c r="S459" s="46"/>
    </row>
    <row r="460" spans="1:19" ht="15" customHeight="1">
      <c r="A460" s="1"/>
      <c r="B460" s="122" t="s">
        <v>526</v>
      </c>
      <c r="C460" s="12"/>
      <c r="D460" s="32" t="s">
        <v>323</v>
      </c>
      <c r="E460" s="32"/>
      <c r="F460" s="31"/>
      <c r="G460" s="31" t="s">
        <v>58</v>
      </c>
      <c r="H460" s="175"/>
      <c r="I460" s="175"/>
      <c r="J460" s="175">
        <f t="shared" si="68"/>
        <v>0</v>
      </c>
      <c r="K460" s="176"/>
      <c r="L460" s="164"/>
      <c r="M460" s="174"/>
      <c r="N460" s="272"/>
      <c r="O460" s="300">
        <v>0</v>
      </c>
      <c r="P460" s="300">
        <v>0</v>
      </c>
      <c r="Q460" s="300">
        <f t="shared" si="69"/>
        <v>0</v>
      </c>
      <c r="R460" s="261">
        <f t="shared" si="70"/>
        <v>0</v>
      </c>
      <c r="S460" s="46"/>
    </row>
    <row r="461" spans="1:19" ht="15" customHeight="1">
      <c r="A461" s="1"/>
      <c r="B461" s="122" t="s">
        <v>527</v>
      </c>
      <c r="C461" s="40"/>
      <c r="D461" s="38" t="s">
        <v>324</v>
      </c>
      <c r="E461" s="38"/>
      <c r="F461" s="37"/>
      <c r="G461" s="37" t="s">
        <v>58</v>
      </c>
      <c r="H461" s="173"/>
      <c r="I461" s="173"/>
      <c r="J461" s="173">
        <f t="shared" si="68"/>
        <v>0</v>
      </c>
      <c r="K461" s="176"/>
      <c r="L461" s="164"/>
      <c r="M461" s="174"/>
      <c r="N461" s="272"/>
      <c r="O461" s="300">
        <v>0</v>
      </c>
      <c r="P461" s="300">
        <v>0</v>
      </c>
      <c r="Q461" s="300">
        <f t="shared" si="69"/>
        <v>0</v>
      </c>
      <c r="R461" s="261">
        <f t="shared" si="70"/>
        <v>0</v>
      </c>
      <c r="S461" s="46"/>
    </row>
    <row r="462" spans="1:19" ht="15" customHeight="1">
      <c r="A462" s="1"/>
      <c r="B462" s="122" t="s">
        <v>1032</v>
      </c>
      <c r="C462" s="77" t="s">
        <v>325</v>
      </c>
      <c r="D462" s="47"/>
      <c r="E462" s="35"/>
      <c r="F462" s="36"/>
      <c r="G462" s="36"/>
      <c r="H462" s="177"/>
      <c r="I462" s="177"/>
      <c r="J462" s="178"/>
      <c r="K462" s="176"/>
      <c r="L462" s="164"/>
      <c r="M462" s="174"/>
      <c r="N462" s="272"/>
      <c r="O462" s="300"/>
      <c r="P462" s="300"/>
      <c r="Q462" s="300"/>
      <c r="R462" s="261"/>
      <c r="S462" s="46"/>
    </row>
    <row r="463" spans="1:19" ht="15" customHeight="1">
      <c r="A463" s="1"/>
      <c r="B463" s="122" t="s">
        <v>528</v>
      </c>
      <c r="C463" s="40"/>
      <c r="D463" s="34" t="s">
        <v>326</v>
      </c>
      <c r="E463" s="34"/>
      <c r="F463" s="33"/>
      <c r="G463" s="33" t="s">
        <v>58</v>
      </c>
      <c r="H463" s="172"/>
      <c r="I463" s="172"/>
      <c r="J463" s="172">
        <f t="shared" si="68"/>
        <v>0</v>
      </c>
      <c r="K463" s="176"/>
      <c r="L463" s="164"/>
      <c r="M463" s="174"/>
      <c r="N463" s="272"/>
      <c r="O463" s="300">
        <v>0</v>
      </c>
      <c r="P463" s="300">
        <v>0</v>
      </c>
      <c r="Q463" s="300">
        <f t="shared" si="69"/>
        <v>0</v>
      </c>
      <c r="R463" s="261">
        <f>+J463*P463</f>
        <v>0</v>
      </c>
      <c r="S463" s="46"/>
    </row>
    <row r="464" spans="1:19" ht="15" customHeight="1">
      <c r="A464" s="1"/>
      <c r="B464" s="122" t="s">
        <v>1033</v>
      </c>
      <c r="C464" s="39" t="s">
        <v>327</v>
      </c>
      <c r="D464" s="47"/>
      <c r="E464" s="35"/>
      <c r="F464" s="36"/>
      <c r="G464" s="36"/>
      <c r="H464" s="177"/>
      <c r="I464" s="177"/>
      <c r="J464" s="178"/>
      <c r="K464" s="176"/>
      <c r="L464" s="164"/>
      <c r="M464" s="174"/>
      <c r="N464" s="272"/>
      <c r="O464" s="300"/>
      <c r="P464" s="300"/>
      <c r="Q464" s="300"/>
      <c r="R464" s="261"/>
      <c r="S464" s="46"/>
    </row>
    <row r="465" spans="1:19" ht="15" customHeight="1">
      <c r="A465" s="1"/>
      <c r="B465" s="122" t="s">
        <v>529</v>
      </c>
      <c r="C465" s="40"/>
      <c r="D465" s="32" t="s">
        <v>328</v>
      </c>
      <c r="E465" s="32"/>
      <c r="F465" s="31"/>
      <c r="G465" s="31" t="s">
        <v>58</v>
      </c>
      <c r="H465" s="175"/>
      <c r="I465" s="175"/>
      <c r="J465" s="175">
        <f t="shared" si="68"/>
        <v>0</v>
      </c>
      <c r="K465" s="176"/>
      <c r="L465" s="164"/>
      <c r="M465" s="174"/>
      <c r="N465" s="272"/>
      <c r="O465" s="300">
        <v>0</v>
      </c>
      <c r="P465" s="300">
        <v>0</v>
      </c>
      <c r="Q465" s="300">
        <f t="shared" si="69"/>
        <v>0</v>
      </c>
      <c r="R465" s="261">
        <f>+J465*P465</f>
        <v>0</v>
      </c>
      <c r="S465" s="46"/>
    </row>
    <row r="466" spans="1:19" ht="15" customHeight="1">
      <c r="A466" s="1"/>
      <c r="B466" s="122" t="s">
        <v>1034</v>
      </c>
      <c r="C466" s="12" t="s">
        <v>330</v>
      </c>
      <c r="D466" s="47"/>
      <c r="E466" s="35"/>
      <c r="F466" s="36"/>
      <c r="G466" s="36"/>
      <c r="H466" s="177"/>
      <c r="I466" s="177"/>
      <c r="J466" s="178"/>
      <c r="K466" s="176"/>
      <c r="L466" s="164"/>
      <c r="M466" s="174"/>
      <c r="N466" s="272"/>
      <c r="O466" s="300"/>
      <c r="P466" s="300"/>
      <c r="Q466" s="300"/>
      <c r="R466" s="261"/>
      <c r="S466" s="46"/>
    </row>
    <row r="467" spans="1:19" ht="15" customHeight="1">
      <c r="A467" s="1"/>
      <c r="B467" s="122" t="s">
        <v>530</v>
      </c>
      <c r="C467" s="12"/>
      <c r="D467" s="32" t="s">
        <v>197</v>
      </c>
      <c r="E467" s="32"/>
      <c r="F467" s="31"/>
      <c r="G467" s="31" t="s">
        <v>58</v>
      </c>
      <c r="H467" s="175"/>
      <c r="I467" s="175"/>
      <c r="J467" s="175">
        <f>SUM(H467*I467)</f>
        <v>0</v>
      </c>
      <c r="K467" s="176"/>
      <c r="L467" s="164"/>
      <c r="M467" s="174"/>
      <c r="N467" s="272"/>
      <c r="O467" s="300">
        <v>0</v>
      </c>
      <c r="P467" s="300">
        <v>0</v>
      </c>
      <c r="Q467" s="300">
        <f t="shared" si="69"/>
        <v>0</v>
      </c>
      <c r="R467" s="261">
        <f aca="true" t="shared" si="71" ref="R467:R472">+J467*P467</f>
        <v>0</v>
      </c>
      <c r="S467" s="46"/>
    </row>
    <row r="468" spans="1:19" ht="15" customHeight="1">
      <c r="A468" s="1"/>
      <c r="B468" s="122" t="s">
        <v>531</v>
      </c>
      <c r="C468" s="12"/>
      <c r="D468" s="32" t="s">
        <v>198</v>
      </c>
      <c r="E468" s="32"/>
      <c r="F468" s="31"/>
      <c r="G468" s="31" t="s">
        <v>58</v>
      </c>
      <c r="H468" s="175"/>
      <c r="I468" s="175"/>
      <c r="J468" s="175">
        <f t="shared" si="68"/>
        <v>0</v>
      </c>
      <c r="K468" s="176"/>
      <c r="L468" s="164"/>
      <c r="M468" s="174"/>
      <c r="N468" s="272"/>
      <c r="O468" s="300">
        <v>0</v>
      </c>
      <c r="P468" s="300">
        <v>0</v>
      </c>
      <c r="Q468" s="300">
        <f t="shared" si="69"/>
        <v>0</v>
      </c>
      <c r="R468" s="261">
        <f t="shared" si="71"/>
        <v>0</v>
      </c>
      <c r="S468" s="46"/>
    </row>
    <row r="469" spans="1:19" ht="15" customHeight="1">
      <c r="A469" s="1"/>
      <c r="B469" s="122" t="s">
        <v>532</v>
      </c>
      <c r="C469" s="12"/>
      <c r="D469" s="32" t="s">
        <v>199</v>
      </c>
      <c r="E469" s="32"/>
      <c r="F469" s="31"/>
      <c r="G469" s="31" t="s">
        <v>58</v>
      </c>
      <c r="H469" s="175"/>
      <c r="I469" s="175"/>
      <c r="J469" s="175">
        <f t="shared" si="68"/>
        <v>0</v>
      </c>
      <c r="K469" s="176"/>
      <c r="L469" s="164"/>
      <c r="M469" s="174"/>
      <c r="N469" s="272"/>
      <c r="O469" s="300">
        <v>0</v>
      </c>
      <c r="P469" s="300">
        <v>0</v>
      </c>
      <c r="Q469" s="300">
        <f t="shared" si="69"/>
        <v>0</v>
      </c>
      <c r="R469" s="261">
        <f t="shared" si="71"/>
        <v>0</v>
      </c>
      <c r="S469" s="46"/>
    </row>
    <row r="470" spans="1:19" ht="15" customHeight="1">
      <c r="A470" s="1"/>
      <c r="B470" s="122" t="s">
        <v>533</v>
      </c>
      <c r="C470" s="12"/>
      <c r="D470" s="32" t="s">
        <v>200</v>
      </c>
      <c r="E470" s="32"/>
      <c r="F470" s="31"/>
      <c r="G470" s="31" t="s">
        <v>58</v>
      </c>
      <c r="H470" s="175"/>
      <c r="I470" s="175"/>
      <c r="J470" s="175">
        <f t="shared" si="68"/>
        <v>0</v>
      </c>
      <c r="K470" s="176"/>
      <c r="L470" s="164"/>
      <c r="M470" s="174"/>
      <c r="N470" s="272"/>
      <c r="O470" s="300">
        <v>0</v>
      </c>
      <c r="P470" s="300">
        <v>0</v>
      </c>
      <c r="Q470" s="300">
        <f t="shared" si="69"/>
        <v>0</v>
      </c>
      <c r="R470" s="261">
        <f t="shared" si="71"/>
        <v>0</v>
      </c>
      <c r="S470" s="46"/>
    </row>
    <row r="471" spans="1:19" ht="15" customHeight="1">
      <c r="A471" s="1"/>
      <c r="B471" s="122" t="s">
        <v>534</v>
      </c>
      <c r="C471" s="12"/>
      <c r="D471" s="32" t="s">
        <v>201</v>
      </c>
      <c r="E471" s="32"/>
      <c r="F471" s="31"/>
      <c r="G471" s="31" t="s">
        <v>58</v>
      </c>
      <c r="H471" s="175"/>
      <c r="I471" s="175"/>
      <c r="J471" s="175">
        <f t="shared" si="68"/>
        <v>0</v>
      </c>
      <c r="K471" s="176"/>
      <c r="L471" s="164"/>
      <c r="M471" s="174"/>
      <c r="N471" s="272"/>
      <c r="O471" s="300">
        <v>0</v>
      </c>
      <c r="P471" s="300">
        <v>0</v>
      </c>
      <c r="Q471" s="300">
        <f t="shared" si="69"/>
        <v>0</v>
      </c>
      <c r="R471" s="261">
        <f t="shared" si="71"/>
        <v>0</v>
      </c>
      <c r="S471" s="46"/>
    </row>
    <row r="472" spans="1:19" ht="15" customHeight="1">
      <c r="A472" s="1"/>
      <c r="B472" s="122" t="s">
        <v>535</v>
      </c>
      <c r="C472" s="12"/>
      <c r="D472" s="42" t="s">
        <v>519</v>
      </c>
      <c r="E472" s="42"/>
      <c r="F472" s="31"/>
      <c r="G472" s="31" t="s">
        <v>58</v>
      </c>
      <c r="H472" s="175"/>
      <c r="I472" s="175"/>
      <c r="J472" s="175">
        <f t="shared" si="68"/>
        <v>0</v>
      </c>
      <c r="K472" s="176"/>
      <c r="L472" s="164"/>
      <c r="M472" s="174"/>
      <c r="N472" s="272"/>
      <c r="O472" s="300">
        <v>0</v>
      </c>
      <c r="P472" s="300">
        <v>0</v>
      </c>
      <c r="Q472" s="300">
        <f t="shared" si="69"/>
        <v>0</v>
      </c>
      <c r="R472" s="261">
        <f t="shared" si="71"/>
        <v>0</v>
      </c>
      <c r="S472" s="265"/>
    </row>
    <row r="473" spans="1:19" ht="15" customHeight="1">
      <c r="A473" s="1"/>
      <c r="B473" s="115" t="s">
        <v>866</v>
      </c>
      <c r="C473" s="117" t="s">
        <v>331</v>
      </c>
      <c r="D473" s="118"/>
      <c r="E473" s="123" t="str">
        <f>+$E$7</f>
        <v>ESPESOR</v>
      </c>
      <c r="F473" s="119"/>
      <c r="G473" s="119"/>
      <c r="H473" s="201"/>
      <c r="I473" s="169"/>
      <c r="J473" s="169"/>
      <c r="K473" s="170">
        <f>SUM(J474:J495)</f>
        <v>0</v>
      </c>
      <c r="L473" s="164"/>
      <c r="M473" s="171">
        <f>SUM(M474:M495)</f>
        <v>0</v>
      </c>
      <c r="N473" s="274"/>
      <c r="O473" s="262"/>
      <c r="P473" s="263"/>
      <c r="Q473" s="263"/>
      <c r="R473" s="263"/>
      <c r="S473" s="264">
        <f>SUM(R474:R495)</f>
        <v>0</v>
      </c>
    </row>
    <row r="474" spans="1:19" ht="15" customHeight="1">
      <c r="A474" s="1"/>
      <c r="B474" s="122" t="s">
        <v>867</v>
      </c>
      <c r="C474" s="27" t="s">
        <v>648</v>
      </c>
      <c r="D474" s="52" t="s">
        <v>725</v>
      </c>
      <c r="E474" s="70"/>
      <c r="F474" s="69"/>
      <c r="G474" s="69"/>
      <c r="H474" s="182"/>
      <c r="I474" s="182"/>
      <c r="J474" s="183"/>
      <c r="K474" s="173"/>
      <c r="L474" s="164"/>
      <c r="M474" s="174"/>
      <c r="N474" s="272"/>
      <c r="O474" s="300"/>
      <c r="P474" s="300"/>
      <c r="Q474" s="300"/>
      <c r="R474" s="261"/>
      <c r="S474" s="261"/>
    </row>
    <row r="475" spans="1:19" ht="15" customHeight="1">
      <c r="A475" s="1"/>
      <c r="B475" s="122" t="s">
        <v>647</v>
      </c>
      <c r="C475" s="12"/>
      <c r="D475" s="52" t="s">
        <v>665</v>
      </c>
      <c r="E475" s="32"/>
      <c r="F475" s="31"/>
      <c r="G475" s="31" t="s">
        <v>58</v>
      </c>
      <c r="H475" s="175"/>
      <c r="I475" s="175"/>
      <c r="J475" s="175">
        <f>SUM(H475*I475)</f>
        <v>0</v>
      </c>
      <c r="K475" s="176"/>
      <c r="L475" s="164"/>
      <c r="M475" s="174"/>
      <c r="N475" s="272"/>
      <c r="O475" s="300">
        <v>0</v>
      </c>
      <c r="P475" s="300">
        <v>0</v>
      </c>
      <c r="Q475" s="300">
        <f aca="true" t="shared" si="72" ref="Q475:Q494">+O475+P475</f>
        <v>0</v>
      </c>
      <c r="R475" s="261">
        <f>+J475*P475</f>
        <v>0</v>
      </c>
      <c r="S475" s="46"/>
    </row>
    <row r="476" spans="1:19" ht="15" customHeight="1">
      <c r="A476" s="1"/>
      <c r="B476" s="122"/>
      <c r="C476" s="12"/>
      <c r="D476" s="52"/>
      <c r="E476" s="32"/>
      <c r="F476" s="31"/>
      <c r="G476" s="31"/>
      <c r="H476" s="175"/>
      <c r="I476" s="175"/>
      <c r="J476" s="175"/>
      <c r="K476" s="176"/>
      <c r="L476" s="164"/>
      <c r="M476" s="174"/>
      <c r="N476" s="272"/>
      <c r="O476" s="300"/>
      <c r="P476" s="300"/>
      <c r="Q476" s="300"/>
      <c r="R476" s="261"/>
      <c r="S476" s="46"/>
    </row>
    <row r="477" spans="1:19" ht="15" customHeight="1">
      <c r="A477" s="1"/>
      <c r="B477" s="122" t="s">
        <v>868</v>
      </c>
      <c r="C477" s="128" t="s">
        <v>649</v>
      </c>
      <c r="D477" s="52" t="s">
        <v>725</v>
      </c>
      <c r="E477" s="35"/>
      <c r="F477" s="36"/>
      <c r="G477" s="36"/>
      <c r="H477" s="177"/>
      <c r="I477" s="177"/>
      <c r="J477" s="178"/>
      <c r="K477" s="176"/>
      <c r="L477" s="164"/>
      <c r="M477" s="174"/>
      <c r="N477" s="272"/>
      <c r="O477" s="300"/>
      <c r="P477" s="300"/>
      <c r="Q477" s="300"/>
      <c r="R477" s="261"/>
      <c r="S477" s="46"/>
    </row>
    <row r="478" spans="1:19" ht="15" customHeight="1">
      <c r="A478" s="1"/>
      <c r="B478" s="122" t="s">
        <v>654</v>
      </c>
      <c r="C478" s="126"/>
      <c r="D478" s="95" t="s">
        <v>666</v>
      </c>
      <c r="E478" s="38"/>
      <c r="F478" s="37"/>
      <c r="G478" s="37" t="s">
        <v>58</v>
      </c>
      <c r="H478" s="173"/>
      <c r="I478" s="173"/>
      <c r="J478" s="173">
        <f>SUM(H478*I478)</f>
        <v>0</v>
      </c>
      <c r="K478" s="176"/>
      <c r="L478" s="164"/>
      <c r="M478" s="174"/>
      <c r="N478" s="272"/>
      <c r="O478" s="300">
        <v>0</v>
      </c>
      <c r="P478" s="300">
        <v>0</v>
      </c>
      <c r="Q478" s="300">
        <f t="shared" si="72"/>
        <v>0</v>
      </c>
      <c r="R478" s="261">
        <f>+J478*P478</f>
        <v>0</v>
      </c>
      <c r="S478" s="46"/>
    </row>
    <row r="479" spans="1:19" ht="15" customHeight="1">
      <c r="A479" s="1"/>
      <c r="B479" s="122"/>
      <c r="C479" s="132"/>
      <c r="D479" s="95"/>
      <c r="E479" s="38"/>
      <c r="F479" s="37"/>
      <c r="G479" s="37"/>
      <c r="H479" s="173"/>
      <c r="I479" s="173"/>
      <c r="J479" s="173"/>
      <c r="K479" s="176"/>
      <c r="L479" s="164"/>
      <c r="M479" s="174"/>
      <c r="N479" s="272"/>
      <c r="O479" s="300"/>
      <c r="P479" s="300"/>
      <c r="Q479" s="300"/>
      <c r="R479" s="261"/>
      <c r="S479" s="46"/>
    </row>
    <row r="480" spans="1:19" ht="15" customHeight="1">
      <c r="A480" s="1"/>
      <c r="B480" s="129" t="s">
        <v>869</v>
      </c>
      <c r="C480" s="128" t="s">
        <v>650</v>
      </c>
      <c r="D480" s="52" t="s">
        <v>725</v>
      </c>
      <c r="E480" s="35"/>
      <c r="F480" s="36"/>
      <c r="G480" s="36"/>
      <c r="H480" s="177"/>
      <c r="I480" s="177"/>
      <c r="J480" s="178"/>
      <c r="K480" s="176"/>
      <c r="L480" s="164"/>
      <c r="M480" s="174"/>
      <c r="N480" s="272"/>
      <c r="O480" s="300"/>
      <c r="P480" s="300"/>
      <c r="Q480" s="300"/>
      <c r="R480" s="261"/>
      <c r="S480" s="46"/>
    </row>
    <row r="481" spans="1:19" ht="15" customHeight="1">
      <c r="A481" s="1"/>
      <c r="B481" s="129" t="s">
        <v>655</v>
      </c>
      <c r="C481" s="126"/>
      <c r="D481" s="131" t="s">
        <v>667</v>
      </c>
      <c r="E481" s="34"/>
      <c r="F481" s="33"/>
      <c r="G481" s="33" t="s">
        <v>58</v>
      </c>
      <c r="H481" s="172"/>
      <c r="I481" s="172"/>
      <c r="J481" s="172">
        <f>SUM(H481*I481)</f>
        <v>0</v>
      </c>
      <c r="K481" s="176"/>
      <c r="L481" s="164"/>
      <c r="M481" s="174"/>
      <c r="N481" s="272"/>
      <c r="O481" s="300">
        <v>0</v>
      </c>
      <c r="P481" s="300">
        <v>0</v>
      </c>
      <c r="Q481" s="300">
        <f t="shared" si="72"/>
        <v>0</v>
      </c>
      <c r="R481" s="261">
        <f>+J481*P481</f>
        <v>0</v>
      </c>
      <c r="S481" s="46"/>
    </row>
    <row r="482" spans="1:19" ht="15" customHeight="1">
      <c r="A482" s="1"/>
      <c r="B482" s="129"/>
      <c r="C482" s="126"/>
      <c r="D482" s="131"/>
      <c r="E482" s="32"/>
      <c r="F482" s="31"/>
      <c r="G482" s="33"/>
      <c r="H482" s="172"/>
      <c r="I482" s="172"/>
      <c r="J482" s="172"/>
      <c r="K482" s="176"/>
      <c r="L482" s="164"/>
      <c r="M482" s="174"/>
      <c r="N482" s="272"/>
      <c r="O482" s="300"/>
      <c r="P482" s="300"/>
      <c r="Q482" s="300"/>
      <c r="R482" s="261"/>
      <c r="S482" s="46"/>
    </row>
    <row r="483" spans="1:19" ht="15" customHeight="1">
      <c r="A483" s="1"/>
      <c r="B483" s="122" t="s">
        <v>870</v>
      </c>
      <c r="C483" s="128" t="s">
        <v>651</v>
      </c>
      <c r="D483" s="52" t="s">
        <v>725</v>
      </c>
      <c r="E483" s="35"/>
      <c r="F483" s="36"/>
      <c r="G483" s="36"/>
      <c r="H483" s="177"/>
      <c r="I483" s="177"/>
      <c r="J483" s="178"/>
      <c r="K483" s="176"/>
      <c r="L483" s="164"/>
      <c r="M483" s="174"/>
      <c r="N483" s="272"/>
      <c r="O483" s="300"/>
      <c r="P483" s="300"/>
      <c r="Q483" s="300"/>
      <c r="R483" s="261"/>
      <c r="S483" s="46"/>
    </row>
    <row r="484" spans="1:19" ht="15" customHeight="1">
      <c r="A484" s="1"/>
      <c r="B484" s="122" t="s">
        <v>656</v>
      </c>
      <c r="C484" s="137"/>
      <c r="D484" s="52" t="s">
        <v>668</v>
      </c>
      <c r="E484" s="32"/>
      <c r="F484" s="31"/>
      <c r="G484" s="41" t="s">
        <v>58</v>
      </c>
      <c r="H484" s="175"/>
      <c r="I484" s="175"/>
      <c r="J484" s="175">
        <f>SUM(H484*I484)</f>
        <v>0</v>
      </c>
      <c r="K484" s="176"/>
      <c r="L484" s="164"/>
      <c r="M484" s="174"/>
      <c r="N484" s="272"/>
      <c r="O484" s="300">
        <v>0</v>
      </c>
      <c r="P484" s="300">
        <v>0</v>
      </c>
      <c r="Q484" s="300">
        <f t="shared" si="72"/>
        <v>0</v>
      </c>
      <c r="R484" s="261">
        <f>+J484*P484</f>
        <v>0</v>
      </c>
      <c r="S484" s="46"/>
    </row>
    <row r="485" spans="1:19" ht="15" customHeight="1">
      <c r="A485" s="1"/>
      <c r="B485" s="122" t="s">
        <v>657</v>
      </c>
      <c r="C485" s="126"/>
      <c r="D485" s="52" t="s">
        <v>669</v>
      </c>
      <c r="E485" s="32"/>
      <c r="F485" s="31"/>
      <c r="G485" s="31" t="s">
        <v>58</v>
      </c>
      <c r="H485" s="175"/>
      <c r="I485" s="175"/>
      <c r="J485" s="175">
        <f>SUM(H485*I485)</f>
        <v>0</v>
      </c>
      <c r="K485" s="176"/>
      <c r="L485" s="164"/>
      <c r="M485" s="174"/>
      <c r="N485" s="272"/>
      <c r="O485" s="300">
        <v>0</v>
      </c>
      <c r="P485" s="300">
        <v>0</v>
      </c>
      <c r="Q485" s="300">
        <f t="shared" si="72"/>
        <v>0</v>
      </c>
      <c r="R485" s="261">
        <f>+J485*P485</f>
        <v>0</v>
      </c>
      <c r="S485" s="46"/>
    </row>
    <row r="486" spans="1:19" ht="15" customHeight="1">
      <c r="A486" s="1"/>
      <c r="B486" s="122" t="s">
        <v>658</v>
      </c>
      <c r="C486" s="126"/>
      <c r="D486" s="52" t="s">
        <v>670</v>
      </c>
      <c r="E486" s="32"/>
      <c r="F486" s="31"/>
      <c r="G486" s="31" t="s">
        <v>58</v>
      </c>
      <c r="H486" s="175"/>
      <c r="I486" s="175"/>
      <c r="J486" s="175">
        <f>SUM(H486*I486)</f>
        <v>0</v>
      </c>
      <c r="K486" s="176"/>
      <c r="L486" s="164"/>
      <c r="M486" s="174"/>
      <c r="N486" s="272"/>
      <c r="O486" s="300">
        <v>0</v>
      </c>
      <c r="P486" s="300">
        <v>0</v>
      </c>
      <c r="Q486" s="300">
        <f t="shared" si="72"/>
        <v>0</v>
      </c>
      <c r="R486" s="261">
        <f>+J486*P486</f>
        <v>0</v>
      </c>
      <c r="S486" s="46"/>
    </row>
    <row r="487" spans="1:19" ht="15" customHeight="1">
      <c r="A487" s="1"/>
      <c r="B487" s="122" t="s">
        <v>659</v>
      </c>
      <c r="C487" s="127"/>
      <c r="D487" s="52" t="s">
        <v>671</v>
      </c>
      <c r="E487" s="32"/>
      <c r="F487" s="31"/>
      <c r="G487" s="31" t="s">
        <v>58</v>
      </c>
      <c r="H487" s="175"/>
      <c r="I487" s="175"/>
      <c r="J487" s="175">
        <f>SUM(H487*I487)</f>
        <v>0</v>
      </c>
      <c r="K487" s="176"/>
      <c r="L487" s="164"/>
      <c r="M487" s="174"/>
      <c r="N487" s="272"/>
      <c r="O487" s="300">
        <v>0</v>
      </c>
      <c r="P487" s="300">
        <v>0</v>
      </c>
      <c r="Q487" s="300">
        <f t="shared" si="72"/>
        <v>0</v>
      </c>
      <c r="R487" s="261">
        <f>+J487*P487</f>
        <v>0</v>
      </c>
      <c r="S487" s="46"/>
    </row>
    <row r="488" spans="1:19" ht="15" customHeight="1">
      <c r="A488" s="1"/>
      <c r="B488" s="122" t="s">
        <v>871</v>
      </c>
      <c r="C488" s="128" t="s">
        <v>652</v>
      </c>
      <c r="D488" s="52" t="s">
        <v>725</v>
      </c>
      <c r="E488" s="35"/>
      <c r="F488" s="36"/>
      <c r="G488" s="36"/>
      <c r="H488" s="177"/>
      <c r="I488" s="177"/>
      <c r="J488" s="178"/>
      <c r="K488" s="176"/>
      <c r="L488" s="164"/>
      <c r="M488" s="184"/>
      <c r="N488" s="272"/>
      <c r="O488" s="300"/>
      <c r="P488" s="300"/>
      <c r="Q488" s="300"/>
      <c r="R488" s="261"/>
      <c r="S488" s="46"/>
    </row>
    <row r="489" spans="1:19" ht="15" customHeight="1">
      <c r="A489" s="1"/>
      <c r="B489" s="122" t="s">
        <v>660</v>
      </c>
      <c r="C489" s="137"/>
      <c r="D489" s="95" t="s">
        <v>672</v>
      </c>
      <c r="E489" s="38"/>
      <c r="F489" s="37"/>
      <c r="G489" s="41" t="s">
        <v>58</v>
      </c>
      <c r="H489" s="173"/>
      <c r="I489" s="173"/>
      <c r="J489" s="175">
        <f>SUM(H489*I489)</f>
        <v>0</v>
      </c>
      <c r="K489" s="176"/>
      <c r="L489" s="164"/>
      <c r="M489" s="184"/>
      <c r="N489" s="272"/>
      <c r="O489" s="300">
        <v>0</v>
      </c>
      <c r="P489" s="300">
        <v>0</v>
      </c>
      <c r="Q489" s="300">
        <f t="shared" si="72"/>
        <v>0</v>
      </c>
      <c r="R489" s="261">
        <f>+J489*P489</f>
        <v>0</v>
      </c>
      <c r="S489" s="46"/>
    </row>
    <row r="490" spans="1:19" ht="15" customHeight="1">
      <c r="A490" s="1"/>
      <c r="B490" s="122"/>
      <c r="C490" s="352"/>
      <c r="D490" s="95"/>
      <c r="E490" s="38"/>
      <c r="F490" s="37"/>
      <c r="G490" s="41"/>
      <c r="H490" s="173"/>
      <c r="I490" s="173"/>
      <c r="J490" s="175"/>
      <c r="K490" s="176"/>
      <c r="L490" s="164"/>
      <c r="M490" s="184"/>
      <c r="N490" s="272"/>
      <c r="O490" s="300"/>
      <c r="P490" s="300"/>
      <c r="Q490" s="300"/>
      <c r="R490" s="261"/>
      <c r="S490" s="46"/>
    </row>
    <row r="491" spans="1:19" ht="15" customHeight="1">
      <c r="A491" s="1"/>
      <c r="B491" s="122" t="s">
        <v>661</v>
      </c>
      <c r="C491" s="66" t="s">
        <v>653</v>
      </c>
      <c r="D491" s="95" t="s">
        <v>614</v>
      </c>
      <c r="E491" s="38"/>
      <c r="F491" s="37"/>
      <c r="G491" s="73" t="s">
        <v>58</v>
      </c>
      <c r="H491" s="173"/>
      <c r="I491" s="173"/>
      <c r="J491" s="175">
        <f>SUM(H491*I491)</f>
        <v>0</v>
      </c>
      <c r="K491" s="176"/>
      <c r="L491" s="164"/>
      <c r="M491" s="184"/>
      <c r="N491" s="272"/>
      <c r="O491" s="300">
        <v>0</v>
      </c>
      <c r="P491" s="300">
        <v>0</v>
      </c>
      <c r="Q491" s="300">
        <f t="shared" si="72"/>
        <v>0</v>
      </c>
      <c r="R491" s="261">
        <f>+J491*P491</f>
        <v>0</v>
      </c>
      <c r="S491" s="46"/>
    </row>
    <row r="492" spans="1:19" ht="15" customHeight="1">
      <c r="A492" s="1"/>
      <c r="B492" s="122" t="s">
        <v>662</v>
      </c>
      <c r="C492" s="40"/>
      <c r="D492" s="95" t="s">
        <v>615</v>
      </c>
      <c r="E492" s="38"/>
      <c r="F492" s="37"/>
      <c r="G492" s="73" t="s">
        <v>58</v>
      </c>
      <c r="H492" s="173"/>
      <c r="I492" s="173"/>
      <c r="J492" s="175">
        <f>SUM(H492*I492)</f>
        <v>0</v>
      </c>
      <c r="K492" s="176"/>
      <c r="L492" s="164"/>
      <c r="M492" s="184"/>
      <c r="N492" s="272"/>
      <c r="O492" s="300">
        <v>0</v>
      </c>
      <c r="P492" s="300">
        <v>0</v>
      </c>
      <c r="Q492" s="300">
        <f t="shared" si="72"/>
        <v>0</v>
      </c>
      <c r="R492" s="261">
        <f>+J492*P492</f>
        <v>0</v>
      </c>
      <c r="S492" s="46"/>
    </row>
    <row r="493" spans="1:19" ht="15" customHeight="1">
      <c r="A493" s="1"/>
      <c r="B493" s="122" t="s">
        <v>873</v>
      </c>
      <c r="C493" s="66" t="s">
        <v>646</v>
      </c>
      <c r="D493" s="52" t="s">
        <v>725</v>
      </c>
      <c r="E493" s="35"/>
      <c r="F493" s="36"/>
      <c r="G493" s="79"/>
      <c r="H493" s="177"/>
      <c r="I493" s="177"/>
      <c r="J493" s="178"/>
      <c r="K493" s="176"/>
      <c r="L493" s="164"/>
      <c r="M493" s="184"/>
      <c r="N493" s="272"/>
      <c r="O493" s="300"/>
      <c r="P493" s="300"/>
      <c r="Q493" s="300"/>
      <c r="R493" s="261"/>
      <c r="S493" s="46"/>
    </row>
    <row r="494" spans="1:19" ht="15" customHeight="1">
      <c r="A494" s="1"/>
      <c r="B494" s="122" t="s">
        <v>663</v>
      </c>
      <c r="C494" s="12"/>
      <c r="D494" s="42" t="s">
        <v>673</v>
      </c>
      <c r="E494" s="32"/>
      <c r="F494" s="31"/>
      <c r="G494" s="41" t="s">
        <v>58</v>
      </c>
      <c r="H494" s="175"/>
      <c r="I494" s="175"/>
      <c r="J494" s="175">
        <f>SUM(H494*I494)</f>
        <v>0</v>
      </c>
      <c r="K494" s="176"/>
      <c r="L494" s="164"/>
      <c r="M494" s="174"/>
      <c r="N494" s="272"/>
      <c r="O494" s="300">
        <v>0</v>
      </c>
      <c r="P494" s="300">
        <v>0</v>
      </c>
      <c r="Q494" s="300">
        <f t="shared" si="72"/>
        <v>0</v>
      </c>
      <c r="R494" s="261">
        <f>+J494*P494</f>
        <v>0</v>
      </c>
      <c r="S494" s="46"/>
    </row>
    <row r="495" spans="1:19" ht="15" customHeight="1" thickBot="1">
      <c r="A495" s="1"/>
      <c r="B495" s="122"/>
      <c r="C495" s="12"/>
      <c r="D495" s="42"/>
      <c r="E495" s="32"/>
      <c r="F495" s="31"/>
      <c r="G495" s="41"/>
      <c r="H495" s="175"/>
      <c r="I495" s="175"/>
      <c r="J495" s="175"/>
      <c r="K495" s="176"/>
      <c r="L495" s="164"/>
      <c r="M495" s="184"/>
      <c r="N495" s="272"/>
      <c r="O495" s="300"/>
      <c r="P495" s="300"/>
      <c r="Q495" s="300"/>
      <c r="R495" s="261"/>
      <c r="S495" s="46"/>
    </row>
    <row r="496" spans="1:19" ht="15" customHeight="1" thickBot="1">
      <c r="A496" s="1"/>
      <c r="B496" s="58" t="s">
        <v>162</v>
      </c>
      <c r="C496" s="133" t="s">
        <v>202</v>
      </c>
      <c r="D496" s="54"/>
      <c r="E496" s="54"/>
      <c r="F496" s="55" t="s">
        <v>8</v>
      </c>
      <c r="G496" s="54"/>
      <c r="H496" s="185"/>
      <c r="I496" s="185"/>
      <c r="J496" s="185"/>
      <c r="K496" s="192">
        <f>+K473+K450+K446+K442+K440+K430+K425+K405+K389+K385+K376+K333+K315</f>
        <v>0</v>
      </c>
      <c r="L496" s="164"/>
      <c r="M496" s="192">
        <f>+M473+M450+M446+M442+M440+M430+M425+M405+M389+M385+M376+M333+M315</f>
        <v>0</v>
      </c>
      <c r="N496" s="275"/>
      <c r="O496" s="303"/>
      <c r="P496" s="304"/>
      <c r="Q496" s="304"/>
      <c r="R496" s="304"/>
      <c r="S496" s="305">
        <f>+S473+S450+S446+S442+S430+S425+S405+S389+S385+S376+S333+S315</f>
        <v>0</v>
      </c>
    </row>
    <row r="497" spans="1:19" ht="15" customHeight="1" thickBot="1">
      <c r="A497" s="7"/>
      <c r="B497" s="16"/>
      <c r="C497" s="6"/>
      <c r="D497" s="16"/>
      <c r="E497" s="16"/>
      <c r="F497" s="16"/>
      <c r="G497" s="16"/>
      <c r="H497" s="190"/>
      <c r="I497" s="190"/>
      <c r="J497" s="190"/>
      <c r="K497" s="193"/>
      <c r="L497" s="164"/>
      <c r="O497" s="26"/>
      <c r="P497" s="26"/>
      <c r="Q497" s="26"/>
      <c r="R497" s="26"/>
      <c r="S497" s="26"/>
    </row>
    <row r="498" spans="1:19" ht="15" customHeight="1" thickBot="1">
      <c r="A498" s="1"/>
      <c r="B498" s="106" t="s">
        <v>203</v>
      </c>
      <c r="C498" s="109" t="s">
        <v>874</v>
      </c>
      <c r="D498" s="56"/>
      <c r="E498" s="56"/>
      <c r="F498" s="107"/>
      <c r="G498" s="57"/>
      <c r="H498" s="189"/>
      <c r="I498" s="189"/>
      <c r="J498" s="189"/>
      <c r="K498" s="189"/>
      <c r="L498" s="167"/>
      <c r="M498" s="168"/>
      <c r="N498" s="272"/>
      <c r="O498" s="258"/>
      <c r="P498" s="259"/>
      <c r="Q498" s="259"/>
      <c r="R498" s="259"/>
      <c r="S498" s="260"/>
    </row>
    <row r="499" spans="1:19" ht="15" customHeight="1">
      <c r="A499" s="1"/>
      <c r="B499" s="5"/>
      <c r="C499" s="6"/>
      <c r="D499" s="16"/>
      <c r="E499" s="16"/>
      <c r="F499" s="5"/>
      <c r="G499" s="16"/>
      <c r="H499" s="190"/>
      <c r="I499" s="190"/>
      <c r="J499" s="190"/>
      <c r="K499" s="190"/>
      <c r="L499" s="164"/>
      <c r="O499" s="26"/>
      <c r="P499" s="26"/>
      <c r="Q499" s="26"/>
      <c r="R499" s="26"/>
      <c r="S499" s="26"/>
    </row>
    <row r="500" spans="1:19" ht="15" customHeight="1">
      <c r="A500" s="1"/>
      <c r="B500" s="156" t="s">
        <v>265</v>
      </c>
      <c r="C500" s="331" t="s">
        <v>736</v>
      </c>
      <c r="D500" s="118"/>
      <c r="E500" s="118"/>
      <c r="F500" s="119"/>
      <c r="G500" s="119"/>
      <c r="H500" s="169"/>
      <c r="I500" s="169"/>
      <c r="J500" s="169"/>
      <c r="K500" s="170">
        <f>SUM(J501:J503)</f>
        <v>0</v>
      </c>
      <c r="L500" s="164"/>
      <c r="M500" s="171">
        <f>SUM(M501:M503)</f>
        <v>0</v>
      </c>
      <c r="N500" s="274"/>
      <c r="O500" s="262"/>
      <c r="P500" s="263"/>
      <c r="Q500" s="263"/>
      <c r="R500" s="263"/>
      <c r="S500" s="264">
        <f>SUM(R501:R503)</f>
        <v>0</v>
      </c>
    </row>
    <row r="501" spans="1:19" ht="15" customHeight="1">
      <c r="A501" s="1"/>
      <c r="B501" s="41" t="s">
        <v>164</v>
      </c>
      <c r="C501" s="15"/>
      <c r="D501" s="88" t="s">
        <v>204</v>
      </c>
      <c r="E501" s="71"/>
      <c r="F501" s="33"/>
      <c r="G501" s="33" t="s">
        <v>18</v>
      </c>
      <c r="H501" s="172"/>
      <c r="I501" s="172"/>
      <c r="J501" s="172">
        <f>SUM(H501*I501)</f>
        <v>0</v>
      </c>
      <c r="K501" s="173"/>
      <c r="L501" s="164"/>
      <c r="M501" s="174"/>
      <c r="N501" s="272"/>
      <c r="O501" s="300">
        <v>0</v>
      </c>
      <c r="P501" s="300">
        <v>0</v>
      </c>
      <c r="Q501" s="300">
        <f>+O501+P501</f>
        <v>0</v>
      </c>
      <c r="R501" s="261">
        <f>+J501*P501</f>
        <v>0</v>
      </c>
      <c r="S501" s="261"/>
    </row>
    <row r="502" spans="1:19" ht="15" customHeight="1">
      <c r="A502" s="1"/>
      <c r="B502" s="41" t="s">
        <v>165</v>
      </c>
      <c r="C502" s="15"/>
      <c r="D502" s="47" t="s">
        <v>205</v>
      </c>
      <c r="E502" s="48"/>
      <c r="F502" s="31"/>
      <c r="G502" s="31" t="s">
        <v>18</v>
      </c>
      <c r="H502" s="175"/>
      <c r="I502" s="175"/>
      <c r="J502" s="175">
        <f>SUM(H502*I502)</f>
        <v>0</v>
      </c>
      <c r="K502" s="176"/>
      <c r="L502" s="164"/>
      <c r="M502" s="174"/>
      <c r="N502" s="272"/>
      <c r="O502" s="300">
        <v>0</v>
      </c>
      <c r="P502" s="300">
        <v>0</v>
      </c>
      <c r="Q502" s="300">
        <f>+O502+P502</f>
        <v>0</v>
      </c>
      <c r="R502" s="261">
        <f>+J502*P502</f>
        <v>0</v>
      </c>
      <c r="S502" s="46"/>
    </row>
    <row r="503" spans="1:19" ht="15" customHeight="1">
      <c r="A503" s="1"/>
      <c r="B503" s="41" t="s">
        <v>779</v>
      </c>
      <c r="C503" s="15"/>
      <c r="D503" s="47" t="s">
        <v>206</v>
      </c>
      <c r="E503" s="48"/>
      <c r="F503" s="31"/>
      <c r="G503" s="31" t="s">
        <v>18</v>
      </c>
      <c r="H503" s="175"/>
      <c r="I503" s="175"/>
      <c r="J503" s="175">
        <f>SUM(H503*I503)</f>
        <v>0</v>
      </c>
      <c r="K503" s="172"/>
      <c r="L503" s="164"/>
      <c r="M503" s="174"/>
      <c r="N503" s="272"/>
      <c r="O503" s="300">
        <v>0</v>
      </c>
      <c r="P503" s="300">
        <v>0</v>
      </c>
      <c r="Q503" s="300">
        <f>+O503+P503</f>
        <v>0</v>
      </c>
      <c r="R503" s="261">
        <f>+J503*P503</f>
        <v>0</v>
      </c>
      <c r="S503" s="265"/>
    </row>
    <row r="504" spans="1:19" ht="15" customHeight="1">
      <c r="A504" s="1"/>
      <c r="B504" s="156" t="s">
        <v>266</v>
      </c>
      <c r="C504" s="331" t="s">
        <v>332</v>
      </c>
      <c r="D504" s="118"/>
      <c r="E504" s="118"/>
      <c r="F504" s="119"/>
      <c r="G504" s="119"/>
      <c r="H504" s="169"/>
      <c r="I504" s="169"/>
      <c r="J504" s="169"/>
      <c r="K504" s="170">
        <f>SUM(J505:J508)</f>
        <v>0</v>
      </c>
      <c r="L504" s="164"/>
      <c r="M504" s="171">
        <f>SUM(M505:M508)</f>
        <v>0</v>
      </c>
      <c r="N504" s="274"/>
      <c r="O504" s="262"/>
      <c r="P504" s="263"/>
      <c r="Q504" s="263"/>
      <c r="R504" s="263"/>
      <c r="S504" s="264">
        <f>SUM(R505:R508)</f>
        <v>0</v>
      </c>
    </row>
    <row r="505" spans="1:19" ht="15" customHeight="1">
      <c r="A505" s="1"/>
      <c r="B505" s="353" t="s">
        <v>267</v>
      </c>
      <c r="C505" s="15"/>
      <c r="D505" s="88" t="s">
        <v>207</v>
      </c>
      <c r="E505" s="71"/>
      <c r="F505" s="33"/>
      <c r="G505" s="78" t="s">
        <v>434</v>
      </c>
      <c r="H505" s="172"/>
      <c r="I505" s="172"/>
      <c r="J505" s="172">
        <f>SUM(H505*I505)</f>
        <v>0</v>
      </c>
      <c r="K505" s="173"/>
      <c r="L505" s="164"/>
      <c r="M505" s="174"/>
      <c r="N505" s="272"/>
      <c r="O505" s="300">
        <v>0</v>
      </c>
      <c r="P505" s="300">
        <v>0</v>
      </c>
      <c r="Q505" s="300">
        <f>+O505+P505</f>
        <v>0</v>
      </c>
      <c r="R505" s="261">
        <f>+J505*P505</f>
        <v>0</v>
      </c>
      <c r="S505" s="261"/>
    </row>
    <row r="506" spans="1:19" ht="15" customHeight="1">
      <c r="A506" s="1"/>
      <c r="B506" s="353" t="s">
        <v>782</v>
      </c>
      <c r="C506" s="15"/>
      <c r="D506" s="47" t="s">
        <v>208</v>
      </c>
      <c r="E506" s="48"/>
      <c r="F506" s="31"/>
      <c r="G506" s="78" t="s">
        <v>434</v>
      </c>
      <c r="H506" s="175"/>
      <c r="I506" s="175"/>
      <c r="J506" s="175">
        <f>SUM(H506*I506)</f>
        <v>0</v>
      </c>
      <c r="K506" s="176"/>
      <c r="L506" s="164"/>
      <c r="M506" s="174"/>
      <c r="N506" s="272"/>
      <c r="O506" s="300">
        <v>0</v>
      </c>
      <c r="P506" s="300">
        <v>0</v>
      </c>
      <c r="Q506" s="300">
        <f>+O506+P506</f>
        <v>0</v>
      </c>
      <c r="R506" s="261">
        <f>+J506*P506</f>
        <v>0</v>
      </c>
      <c r="S506" s="46"/>
    </row>
    <row r="507" spans="1:19" ht="15" customHeight="1">
      <c r="A507" s="1"/>
      <c r="B507" s="353" t="s">
        <v>783</v>
      </c>
      <c r="C507" s="15"/>
      <c r="D507" s="47" t="s">
        <v>209</v>
      </c>
      <c r="E507" s="48"/>
      <c r="F507" s="31"/>
      <c r="G507" s="78" t="s">
        <v>434</v>
      </c>
      <c r="H507" s="175"/>
      <c r="I507" s="175"/>
      <c r="J507" s="175">
        <f>SUM(H507*I507)</f>
        <v>0</v>
      </c>
      <c r="K507" s="176"/>
      <c r="L507" s="164"/>
      <c r="M507" s="174"/>
      <c r="N507" s="272"/>
      <c r="O507" s="300">
        <v>0</v>
      </c>
      <c r="P507" s="300">
        <v>0</v>
      </c>
      <c r="Q507" s="300">
        <f>+O507+P507</f>
        <v>0</v>
      </c>
      <c r="R507" s="261">
        <f>+J507*P507</f>
        <v>0</v>
      </c>
      <c r="S507" s="46"/>
    </row>
    <row r="508" spans="1:19" ht="15" customHeight="1">
      <c r="A508" s="1"/>
      <c r="B508" s="353" t="s">
        <v>784</v>
      </c>
      <c r="C508" s="15"/>
      <c r="D508" s="47" t="s">
        <v>210</v>
      </c>
      <c r="E508" s="48"/>
      <c r="F508" s="31"/>
      <c r="G508" s="78" t="s">
        <v>434</v>
      </c>
      <c r="H508" s="175"/>
      <c r="I508" s="175"/>
      <c r="J508" s="175">
        <f>SUM(H508*I508)</f>
        <v>0</v>
      </c>
      <c r="K508" s="176"/>
      <c r="L508" s="164"/>
      <c r="M508" s="174"/>
      <c r="N508" s="272"/>
      <c r="O508" s="300">
        <v>0</v>
      </c>
      <c r="P508" s="300">
        <v>0</v>
      </c>
      <c r="Q508" s="300">
        <f>+O508+P508</f>
        <v>0</v>
      </c>
      <c r="R508" s="261">
        <f>+J508*P508</f>
        <v>0</v>
      </c>
      <c r="S508" s="265"/>
    </row>
    <row r="509" spans="1:19" ht="15" customHeight="1">
      <c r="A509" s="1"/>
      <c r="B509" s="156" t="s">
        <v>793</v>
      </c>
      <c r="C509" s="331" t="s">
        <v>211</v>
      </c>
      <c r="D509" s="118"/>
      <c r="E509" s="118"/>
      <c r="F509" s="119"/>
      <c r="G509" s="119"/>
      <c r="H509" s="169"/>
      <c r="I509" s="169"/>
      <c r="J509" s="169"/>
      <c r="K509" s="170">
        <f>SUM(J510:J521)</f>
        <v>0</v>
      </c>
      <c r="L509" s="164"/>
      <c r="M509" s="171">
        <f>SUM(M510:M521)</f>
        <v>0</v>
      </c>
      <c r="N509" s="274"/>
      <c r="O509" s="262"/>
      <c r="P509" s="263"/>
      <c r="Q509" s="263"/>
      <c r="R509" s="263"/>
      <c r="S509" s="264">
        <f>SUM(R510:R521)</f>
        <v>0</v>
      </c>
    </row>
    <row r="510" spans="1:19" ht="15" customHeight="1">
      <c r="A510" s="1"/>
      <c r="B510" s="353" t="s">
        <v>794</v>
      </c>
      <c r="C510" s="15"/>
      <c r="D510" s="90" t="s">
        <v>220</v>
      </c>
      <c r="E510" s="71"/>
      <c r="F510" s="33"/>
      <c r="G510" s="33" t="s">
        <v>18</v>
      </c>
      <c r="H510" s="172"/>
      <c r="I510" s="172"/>
      <c r="J510" s="172">
        <f aca="true" t="shared" si="73" ref="J510:J521">SUM(H510*I510)</f>
        <v>0</v>
      </c>
      <c r="K510" s="173"/>
      <c r="L510" s="164"/>
      <c r="M510" s="174"/>
      <c r="N510" s="272"/>
      <c r="O510" s="300">
        <v>0</v>
      </c>
      <c r="P510" s="300">
        <v>0</v>
      </c>
      <c r="Q510" s="300">
        <f aca="true" t="shared" si="74" ref="Q510:Q521">+O510+P510</f>
        <v>0</v>
      </c>
      <c r="R510" s="261">
        <f aca="true" t="shared" si="75" ref="R510:R521">+J510*P510</f>
        <v>0</v>
      </c>
      <c r="S510" s="261"/>
    </row>
    <row r="511" spans="1:19" ht="15" customHeight="1">
      <c r="A511" s="1"/>
      <c r="B511" s="353" t="s">
        <v>795</v>
      </c>
      <c r="C511" s="39" t="s">
        <v>212</v>
      </c>
      <c r="D511" s="52" t="s">
        <v>594</v>
      </c>
      <c r="E511" s="48"/>
      <c r="F511" s="31"/>
      <c r="G511" s="41" t="s">
        <v>434</v>
      </c>
      <c r="H511" s="175"/>
      <c r="I511" s="175"/>
      <c r="J511" s="175">
        <f t="shared" si="73"/>
        <v>0</v>
      </c>
      <c r="K511" s="176"/>
      <c r="L511" s="164"/>
      <c r="M511" s="174"/>
      <c r="N511" s="272"/>
      <c r="O511" s="300">
        <v>0</v>
      </c>
      <c r="P511" s="300">
        <v>0</v>
      </c>
      <c r="Q511" s="300">
        <f t="shared" si="74"/>
        <v>0</v>
      </c>
      <c r="R511" s="261">
        <f t="shared" si="75"/>
        <v>0</v>
      </c>
      <c r="S511" s="46"/>
    </row>
    <row r="512" spans="1:19" ht="15" customHeight="1">
      <c r="A512" s="1"/>
      <c r="B512" s="353" t="s">
        <v>796</v>
      </c>
      <c r="C512" s="12"/>
      <c r="D512" s="52" t="s">
        <v>593</v>
      </c>
      <c r="E512" s="48"/>
      <c r="F512" s="31"/>
      <c r="G512" s="41" t="s">
        <v>434</v>
      </c>
      <c r="H512" s="175"/>
      <c r="I512" s="175"/>
      <c r="J512" s="175">
        <f t="shared" si="73"/>
        <v>0</v>
      </c>
      <c r="K512" s="176"/>
      <c r="L512" s="164"/>
      <c r="M512" s="174"/>
      <c r="N512" s="272"/>
      <c r="O512" s="300">
        <v>0</v>
      </c>
      <c r="P512" s="300">
        <v>0</v>
      </c>
      <c r="Q512" s="300">
        <f t="shared" si="74"/>
        <v>0</v>
      </c>
      <c r="R512" s="261">
        <f t="shared" si="75"/>
        <v>0</v>
      </c>
      <c r="S512" s="46"/>
    </row>
    <row r="513" spans="1:19" ht="15" customHeight="1">
      <c r="A513" s="1"/>
      <c r="B513" s="353" t="s">
        <v>797</v>
      </c>
      <c r="C513" s="12"/>
      <c r="D513" s="52" t="s">
        <v>595</v>
      </c>
      <c r="E513" s="48"/>
      <c r="F513" s="31"/>
      <c r="G513" s="41" t="s">
        <v>434</v>
      </c>
      <c r="H513" s="175"/>
      <c r="I513" s="175"/>
      <c r="J513" s="175">
        <f t="shared" si="73"/>
        <v>0</v>
      </c>
      <c r="K513" s="176"/>
      <c r="L513" s="164"/>
      <c r="M513" s="174"/>
      <c r="N513" s="272"/>
      <c r="O513" s="300">
        <v>0</v>
      </c>
      <c r="P513" s="300">
        <v>0</v>
      </c>
      <c r="Q513" s="300">
        <f t="shared" si="74"/>
        <v>0</v>
      </c>
      <c r="R513" s="261">
        <f t="shared" si="75"/>
        <v>0</v>
      </c>
      <c r="S513" s="46"/>
    </row>
    <row r="514" spans="1:19" ht="15" customHeight="1">
      <c r="A514" s="1"/>
      <c r="B514" s="353" t="s">
        <v>1016</v>
      </c>
      <c r="C514" s="12"/>
      <c r="D514" s="52" t="s">
        <v>596</v>
      </c>
      <c r="E514" s="48"/>
      <c r="F514" s="31"/>
      <c r="G514" s="41" t="s">
        <v>434</v>
      </c>
      <c r="H514" s="175"/>
      <c r="I514" s="175"/>
      <c r="J514" s="175">
        <f t="shared" si="73"/>
        <v>0</v>
      </c>
      <c r="K514" s="176"/>
      <c r="L514" s="164"/>
      <c r="M514" s="174"/>
      <c r="N514" s="272"/>
      <c r="O514" s="300">
        <v>0</v>
      </c>
      <c r="P514" s="300">
        <v>0</v>
      </c>
      <c r="Q514" s="300">
        <f t="shared" si="74"/>
        <v>0</v>
      </c>
      <c r="R514" s="261">
        <f t="shared" si="75"/>
        <v>0</v>
      </c>
      <c r="S514" s="46"/>
    </row>
    <row r="515" spans="1:19" ht="15" customHeight="1">
      <c r="A515" s="1"/>
      <c r="B515" s="353" t="s">
        <v>1017</v>
      </c>
      <c r="C515" s="12"/>
      <c r="D515" s="52" t="s">
        <v>597</v>
      </c>
      <c r="E515" s="48"/>
      <c r="F515" s="31"/>
      <c r="G515" s="41" t="s">
        <v>434</v>
      </c>
      <c r="H515" s="175"/>
      <c r="I515" s="175"/>
      <c r="J515" s="175">
        <f t="shared" si="73"/>
        <v>0</v>
      </c>
      <c r="K515" s="176"/>
      <c r="L515" s="164"/>
      <c r="M515" s="174"/>
      <c r="N515" s="272"/>
      <c r="O515" s="300">
        <v>0</v>
      </c>
      <c r="P515" s="300">
        <v>0</v>
      </c>
      <c r="Q515" s="300">
        <f t="shared" si="74"/>
        <v>0</v>
      </c>
      <c r="R515" s="261">
        <f t="shared" si="75"/>
        <v>0</v>
      </c>
      <c r="S515" s="46"/>
    </row>
    <row r="516" spans="1:19" ht="15" customHeight="1">
      <c r="A516" s="1"/>
      <c r="B516" s="353" t="s">
        <v>1018</v>
      </c>
      <c r="C516" s="12"/>
      <c r="D516" s="52" t="s">
        <v>598</v>
      </c>
      <c r="E516" s="48"/>
      <c r="F516" s="31"/>
      <c r="G516" s="41" t="s">
        <v>434</v>
      </c>
      <c r="H516" s="175"/>
      <c r="I516" s="175"/>
      <c r="J516" s="175">
        <f t="shared" si="73"/>
        <v>0</v>
      </c>
      <c r="K516" s="176"/>
      <c r="L516" s="164"/>
      <c r="M516" s="174"/>
      <c r="N516" s="272"/>
      <c r="O516" s="300">
        <v>0</v>
      </c>
      <c r="P516" s="300">
        <v>0</v>
      </c>
      <c r="Q516" s="300">
        <f t="shared" si="74"/>
        <v>0</v>
      </c>
      <c r="R516" s="261">
        <f t="shared" si="75"/>
        <v>0</v>
      </c>
      <c r="S516" s="46"/>
    </row>
    <row r="517" spans="1:19" ht="15" customHeight="1">
      <c r="A517" s="1"/>
      <c r="B517" s="353" t="s">
        <v>1019</v>
      </c>
      <c r="C517" s="40"/>
      <c r="D517" s="52" t="s">
        <v>599</v>
      </c>
      <c r="E517" s="48"/>
      <c r="F517" s="31"/>
      <c r="G517" s="41" t="s">
        <v>434</v>
      </c>
      <c r="H517" s="175"/>
      <c r="I517" s="175"/>
      <c r="J517" s="175">
        <f t="shared" si="73"/>
        <v>0</v>
      </c>
      <c r="K517" s="176"/>
      <c r="L517" s="164"/>
      <c r="M517" s="174"/>
      <c r="N517" s="272"/>
      <c r="O517" s="300">
        <v>0</v>
      </c>
      <c r="P517" s="300">
        <v>0</v>
      </c>
      <c r="Q517" s="300">
        <f t="shared" si="74"/>
        <v>0</v>
      </c>
      <c r="R517" s="261">
        <f t="shared" si="75"/>
        <v>0</v>
      </c>
      <c r="S517" s="46"/>
    </row>
    <row r="518" spans="1:19" ht="15" customHeight="1">
      <c r="A518" s="1"/>
      <c r="B518" s="353" t="s">
        <v>1035</v>
      </c>
      <c r="C518" s="39" t="s">
        <v>213</v>
      </c>
      <c r="D518" s="47" t="s">
        <v>214</v>
      </c>
      <c r="E518" s="48"/>
      <c r="F518" s="31"/>
      <c r="G518" s="31" t="s">
        <v>11</v>
      </c>
      <c r="H518" s="175"/>
      <c r="I518" s="175"/>
      <c r="J518" s="175">
        <f t="shared" si="73"/>
        <v>0</v>
      </c>
      <c r="K518" s="176"/>
      <c r="L518" s="164"/>
      <c r="M518" s="174"/>
      <c r="N518" s="272"/>
      <c r="O518" s="300">
        <v>0</v>
      </c>
      <c r="P518" s="300">
        <v>0</v>
      </c>
      <c r="Q518" s="300">
        <f t="shared" si="74"/>
        <v>0</v>
      </c>
      <c r="R518" s="261">
        <f t="shared" si="75"/>
        <v>0</v>
      </c>
      <c r="S518" s="46"/>
    </row>
    <row r="519" spans="1:19" ht="15" customHeight="1">
      <c r="A519" s="1"/>
      <c r="B519" s="353" t="s">
        <v>1036</v>
      </c>
      <c r="C519" s="12"/>
      <c r="D519" s="47" t="s">
        <v>215</v>
      </c>
      <c r="E519" s="48"/>
      <c r="F519" s="31"/>
      <c r="G519" s="31" t="s">
        <v>11</v>
      </c>
      <c r="H519" s="175"/>
      <c r="I519" s="175"/>
      <c r="J519" s="175">
        <f t="shared" si="73"/>
        <v>0</v>
      </c>
      <c r="K519" s="176"/>
      <c r="L519" s="164"/>
      <c r="M519" s="174"/>
      <c r="N519" s="272"/>
      <c r="O519" s="300">
        <v>0</v>
      </c>
      <c r="P519" s="300">
        <v>0</v>
      </c>
      <c r="Q519" s="300">
        <f t="shared" si="74"/>
        <v>0</v>
      </c>
      <c r="R519" s="261">
        <f t="shared" si="75"/>
        <v>0</v>
      </c>
      <c r="S519" s="46"/>
    </row>
    <row r="520" spans="1:19" ht="15" customHeight="1">
      <c r="A520" s="1"/>
      <c r="B520" s="353" t="s">
        <v>1037</v>
      </c>
      <c r="C520" s="40"/>
      <c r="D520" s="47" t="s">
        <v>216</v>
      </c>
      <c r="E520" s="48"/>
      <c r="F520" s="31"/>
      <c r="G520" s="31" t="s">
        <v>11</v>
      </c>
      <c r="H520" s="175"/>
      <c r="I520" s="175"/>
      <c r="J520" s="175">
        <f t="shared" si="73"/>
        <v>0</v>
      </c>
      <c r="K520" s="176"/>
      <c r="L520" s="164"/>
      <c r="M520" s="174"/>
      <c r="N520" s="272"/>
      <c r="O520" s="300">
        <v>0</v>
      </c>
      <c r="P520" s="300">
        <v>0</v>
      </c>
      <c r="Q520" s="300">
        <f t="shared" si="74"/>
        <v>0</v>
      </c>
      <c r="R520" s="261">
        <f t="shared" si="75"/>
        <v>0</v>
      </c>
      <c r="S520" s="46"/>
    </row>
    <row r="521" spans="1:19" ht="15" customHeight="1">
      <c r="A521" s="1"/>
      <c r="B521" s="353" t="s">
        <v>1038</v>
      </c>
      <c r="C521" s="15" t="s">
        <v>217</v>
      </c>
      <c r="D521" s="85" t="s">
        <v>218</v>
      </c>
      <c r="E521" s="86"/>
      <c r="F521" s="37"/>
      <c r="G521" s="37" t="s">
        <v>11</v>
      </c>
      <c r="H521" s="173"/>
      <c r="I521" s="173"/>
      <c r="J521" s="173">
        <f t="shared" si="73"/>
        <v>0</v>
      </c>
      <c r="K521" s="172"/>
      <c r="L521" s="164"/>
      <c r="M521" s="174"/>
      <c r="N521" s="272"/>
      <c r="O521" s="300">
        <v>0</v>
      </c>
      <c r="P521" s="300">
        <v>0</v>
      </c>
      <c r="Q521" s="300">
        <f t="shared" si="74"/>
        <v>0</v>
      </c>
      <c r="R521" s="261">
        <f t="shared" si="75"/>
        <v>0</v>
      </c>
      <c r="S521" s="265"/>
    </row>
    <row r="522" spans="1:19" ht="15" customHeight="1">
      <c r="A522" s="1"/>
      <c r="B522" s="156" t="s">
        <v>798</v>
      </c>
      <c r="C522" s="117" t="s">
        <v>219</v>
      </c>
      <c r="D522" s="118"/>
      <c r="E522" s="118"/>
      <c r="F522" s="119"/>
      <c r="G522" s="119"/>
      <c r="H522" s="169"/>
      <c r="I522" s="169"/>
      <c r="J522" s="169"/>
      <c r="K522" s="170">
        <f>SUM(J523:J533)</f>
        <v>0</v>
      </c>
      <c r="L522" s="164"/>
      <c r="M522" s="171">
        <f>SUM(M523:M533)</f>
        <v>0</v>
      </c>
      <c r="N522" s="274"/>
      <c r="O522" s="262"/>
      <c r="P522" s="263"/>
      <c r="Q522" s="263"/>
      <c r="R522" s="263"/>
      <c r="S522" s="264">
        <f>SUM(R523:R533)</f>
        <v>0</v>
      </c>
    </row>
    <row r="523" spans="1:19" ht="15" customHeight="1">
      <c r="A523" s="1"/>
      <c r="B523" s="353" t="s">
        <v>799</v>
      </c>
      <c r="C523" s="15"/>
      <c r="D523" s="88" t="s">
        <v>220</v>
      </c>
      <c r="E523" s="71"/>
      <c r="F523" s="33"/>
      <c r="G523" s="41" t="s">
        <v>434</v>
      </c>
      <c r="H523" s="172"/>
      <c r="I523" s="172"/>
      <c r="J523" s="172">
        <f aca="true" t="shared" si="76" ref="J523:J533">SUM(H523*I523)</f>
        <v>0</v>
      </c>
      <c r="K523" s="173"/>
      <c r="L523" s="164"/>
      <c r="M523" s="174"/>
      <c r="N523" s="272"/>
      <c r="O523" s="300">
        <v>0</v>
      </c>
      <c r="P523" s="300">
        <v>0</v>
      </c>
      <c r="Q523" s="300">
        <f aca="true" t="shared" si="77" ref="Q523:Q533">+O523+P523</f>
        <v>0</v>
      </c>
      <c r="R523" s="261">
        <f aca="true" t="shared" si="78" ref="R523:R533">+J523*P523</f>
        <v>0</v>
      </c>
      <c r="S523" s="261"/>
    </row>
    <row r="524" spans="1:19" ht="15" customHeight="1">
      <c r="A524" s="1"/>
      <c r="B524" s="353" t="s">
        <v>800</v>
      </c>
      <c r="C524" s="15" t="s">
        <v>212</v>
      </c>
      <c r="D524" s="52" t="s">
        <v>591</v>
      </c>
      <c r="E524" s="48"/>
      <c r="F524" s="31"/>
      <c r="G524" s="41" t="s">
        <v>434</v>
      </c>
      <c r="H524" s="175"/>
      <c r="I524" s="175"/>
      <c r="J524" s="175">
        <f t="shared" si="76"/>
        <v>0</v>
      </c>
      <c r="K524" s="176"/>
      <c r="L524" s="164"/>
      <c r="M524" s="174"/>
      <c r="N524" s="272"/>
      <c r="O524" s="300">
        <v>0</v>
      </c>
      <c r="P524" s="300">
        <v>0</v>
      </c>
      <c r="Q524" s="300">
        <f t="shared" si="77"/>
        <v>0</v>
      </c>
      <c r="R524" s="261">
        <f t="shared" si="78"/>
        <v>0</v>
      </c>
      <c r="S524" s="46"/>
    </row>
    <row r="525" spans="1:19" ht="15" customHeight="1">
      <c r="A525" s="1"/>
      <c r="B525" s="353" t="s">
        <v>801</v>
      </c>
      <c r="C525" s="15"/>
      <c r="D525" s="52" t="s">
        <v>592</v>
      </c>
      <c r="E525" s="48"/>
      <c r="F525" s="31"/>
      <c r="G525" s="41" t="s">
        <v>434</v>
      </c>
      <c r="H525" s="175"/>
      <c r="I525" s="175"/>
      <c r="J525" s="175">
        <f t="shared" si="76"/>
        <v>0</v>
      </c>
      <c r="K525" s="176"/>
      <c r="L525" s="164"/>
      <c r="M525" s="174"/>
      <c r="N525" s="272"/>
      <c r="O525" s="300">
        <v>0</v>
      </c>
      <c r="P525" s="300">
        <v>0</v>
      </c>
      <c r="Q525" s="300">
        <f t="shared" si="77"/>
        <v>0</v>
      </c>
      <c r="R525" s="261">
        <f t="shared" si="78"/>
        <v>0</v>
      </c>
      <c r="S525" s="46"/>
    </row>
    <row r="526" spans="1:19" ht="15" customHeight="1">
      <c r="A526" s="1"/>
      <c r="B526" s="353" t="s">
        <v>1039</v>
      </c>
      <c r="C526" s="15"/>
      <c r="D526" s="52" t="s">
        <v>593</v>
      </c>
      <c r="E526" s="48"/>
      <c r="F526" s="31"/>
      <c r="G526" s="41" t="s">
        <v>434</v>
      </c>
      <c r="H526" s="175"/>
      <c r="I526" s="175"/>
      <c r="J526" s="175">
        <f t="shared" si="76"/>
        <v>0</v>
      </c>
      <c r="K526" s="176"/>
      <c r="L526" s="164"/>
      <c r="M526" s="174"/>
      <c r="N526" s="272"/>
      <c r="O526" s="300">
        <v>0</v>
      </c>
      <c r="P526" s="300">
        <v>0</v>
      </c>
      <c r="Q526" s="300">
        <f t="shared" si="77"/>
        <v>0</v>
      </c>
      <c r="R526" s="261">
        <f t="shared" si="78"/>
        <v>0</v>
      </c>
      <c r="S526" s="46"/>
    </row>
    <row r="527" spans="1:19" ht="15" customHeight="1">
      <c r="A527" s="1"/>
      <c r="B527" s="353" t="s">
        <v>1040</v>
      </c>
      <c r="C527" s="77" t="s">
        <v>221</v>
      </c>
      <c r="D527" s="47" t="s">
        <v>222</v>
      </c>
      <c r="E527" s="48"/>
      <c r="F527" s="31"/>
      <c r="G527" s="31" t="s">
        <v>11</v>
      </c>
      <c r="H527" s="175"/>
      <c r="I527" s="175"/>
      <c r="J527" s="175">
        <f t="shared" si="76"/>
        <v>0</v>
      </c>
      <c r="K527" s="176"/>
      <c r="L527" s="164"/>
      <c r="M527" s="174"/>
      <c r="N527" s="272"/>
      <c r="O527" s="300">
        <v>0</v>
      </c>
      <c r="P527" s="300">
        <v>0</v>
      </c>
      <c r="Q527" s="300">
        <f t="shared" si="77"/>
        <v>0</v>
      </c>
      <c r="R527" s="261">
        <f t="shared" si="78"/>
        <v>0</v>
      </c>
      <c r="S527" s="46"/>
    </row>
    <row r="528" spans="1:19" ht="15" customHeight="1">
      <c r="A528" s="1"/>
      <c r="B528" s="353" t="s">
        <v>1041</v>
      </c>
      <c r="C528" s="15"/>
      <c r="D528" s="47" t="s">
        <v>223</v>
      </c>
      <c r="E528" s="48"/>
      <c r="F528" s="31"/>
      <c r="G528" s="31" t="s">
        <v>11</v>
      </c>
      <c r="H528" s="175"/>
      <c r="I528" s="175"/>
      <c r="J528" s="175">
        <f t="shared" si="76"/>
        <v>0</v>
      </c>
      <c r="K528" s="176"/>
      <c r="L528" s="164"/>
      <c r="M528" s="174"/>
      <c r="N528" s="272"/>
      <c r="O528" s="300">
        <v>0</v>
      </c>
      <c r="P528" s="300">
        <v>0</v>
      </c>
      <c r="Q528" s="300">
        <f t="shared" si="77"/>
        <v>0</v>
      </c>
      <c r="R528" s="261">
        <f t="shared" si="78"/>
        <v>0</v>
      </c>
      <c r="S528" s="46"/>
    </row>
    <row r="529" spans="1:19" ht="15" customHeight="1">
      <c r="A529" s="1"/>
      <c r="B529" s="353" t="s">
        <v>1042</v>
      </c>
      <c r="C529" s="15"/>
      <c r="D529" s="47" t="s">
        <v>224</v>
      </c>
      <c r="E529" s="48"/>
      <c r="F529" s="31"/>
      <c r="G529" s="31" t="s">
        <v>11</v>
      </c>
      <c r="H529" s="175"/>
      <c r="I529" s="175"/>
      <c r="J529" s="175">
        <f t="shared" si="76"/>
        <v>0</v>
      </c>
      <c r="K529" s="176"/>
      <c r="L529" s="164"/>
      <c r="M529" s="174"/>
      <c r="N529" s="272"/>
      <c r="O529" s="300">
        <v>0</v>
      </c>
      <c r="P529" s="300">
        <v>0</v>
      </c>
      <c r="Q529" s="300">
        <f t="shared" si="77"/>
        <v>0</v>
      </c>
      <c r="R529" s="261">
        <f t="shared" si="78"/>
        <v>0</v>
      </c>
      <c r="S529" s="46"/>
    </row>
    <row r="530" spans="1:19" ht="15" customHeight="1">
      <c r="A530" s="1"/>
      <c r="B530" s="353" t="s">
        <v>1043</v>
      </c>
      <c r="C530" s="15"/>
      <c r="D530" s="47" t="s">
        <v>225</v>
      </c>
      <c r="E530" s="48"/>
      <c r="F530" s="31"/>
      <c r="G530" s="31" t="s">
        <v>11</v>
      </c>
      <c r="H530" s="175"/>
      <c r="I530" s="175"/>
      <c r="J530" s="175">
        <f t="shared" si="76"/>
        <v>0</v>
      </c>
      <c r="K530" s="176"/>
      <c r="L530" s="164"/>
      <c r="M530" s="174"/>
      <c r="N530" s="272"/>
      <c r="O530" s="300">
        <v>0</v>
      </c>
      <c r="P530" s="300">
        <v>0</v>
      </c>
      <c r="Q530" s="300">
        <f t="shared" si="77"/>
        <v>0</v>
      </c>
      <c r="R530" s="261">
        <f t="shared" si="78"/>
        <v>0</v>
      </c>
      <c r="S530" s="46"/>
    </row>
    <row r="531" spans="1:19" ht="15" customHeight="1">
      <c r="A531" s="1"/>
      <c r="B531" s="353" t="s">
        <v>1044</v>
      </c>
      <c r="C531" s="92"/>
      <c r="D531" s="47" t="s">
        <v>226</v>
      </c>
      <c r="E531" s="48"/>
      <c r="F531" s="31"/>
      <c r="G531" s="31" t="s">
        <v>11</v>
      </c>
      <c r="H531" s="175"/>
      <c r="I531" s="175"/>
      <c r="J531" s="175">
        <f t="shared" si="76"/>
        <v>0</v>
      </c>
      <c r="K531" s="176"/>
      <c r="L531" s="164"/>
      <c r="M531" s="174"/>
      <c r="N531" s="272"/>
      <c r="O531" s="300">
        <v>0</v>
      </c>
      <c r="P531" s="300">
        <v>0</v>
      </c>
      <c r="Q531" s="300">
        <f t="shared" si="77"/>
        <v>0</v>
      </c>
      <c r="R531" s="261">
        <f t="shared" si="78"/>
        <v>0</v>
      </c>
      <c r="S531" s="46"/>
    </row>
    <row r="532" spans="1:19" ht="15" customHeight="1">
      <c r="A532" s="1"/>
      <c r="B532" s="353" t="s">
        <v>1045</v>
      </c>
      <c r="C532" s="15" t="s">
        <v>217</v>
      </c>
      <c r="D532" s="47" t="s">
        <v>227</v>
      </c>
      <c r="E532" s="48"/>
      <c r="F532" s="31"/>
      <c r="G532" s="31" t="s">
        <v>11</v>
      </c>
      <c r="H532" s="175"/>
      <c r="I532" s="175"/>
      <c r="J532" s="175">
        <f t="shared" si="76"/>
        <v>0</v>
      </c>
      <c r="K532" s="176"/>
      <c r="L532" s="164"/>
      <c r="M532" s="174"/>
      <c r="N532" s="272"/>
      <c r="O532" s="300">
        <v>0</v>
      </c>
      <c r="P532" s="300">
        <v>0</v>
      </c>
      <c r="Q532" s="300">
        <f t="shared" si="77"/>
        <v>0</v>
      </c>
      <c r="R532" s="261">
        <f t="shared" si="78"/>
        <v>0</v>
      </c>
      <c r="S532" s="46"/>
    </row>
    <row r="533" spans="1:19" ht="15" customHeight="1">
      <c r="A533" s="1"/>
      <c r="B533" s="353" t="s">
        <v>1046</v>
      </c>
      <c r="C533" s="15"/>
      <c r="D533" s="47" t="s">
        <v>228</v>
      </c>
      <c r="E533" s="48"/>
      <c r="F533" s="31"/>
      <c r="G533" s="31" t="s">
        <v>11</v>
      </c>
      <c r="H533" s="175"/>
      <c r="I533" s="175"/>
      <c r="J533" s="175">
        <f t="shared" si="76"/>
        <v>0</v>
      </c>
      <c r="K533" s="172"/>
      <c r="L533" s="164"/>
      <c r="M533" s="174"/>
      <c r="N533" s="272"/>
      <c r="O533" s="300">
        <v>0</v>
      </c>
      <c r="P533" s="300">
        <v>0</v>
      </c>
      <c r="Q533" s="300">
        <f t="shared" si="77"/>
        <v>0</v>
      </c>
      <c r="R533" s="261">
        <f t="shared" si="78"/>
        <v>0</v>
      </c>
      <c r="S533" s="265"/>
    </row>
    <row r="534" spans="1:19" ht="15" customHeight="1">
      <c r="A534" s="1"/>
      <c r="B534" s="156" t="s">
        <v>802</v>
      </c>
      <c r="C534" s="331" t="s">
        <v>737</v>
      </c>
      <c r="D534" s="118"/>
      <c r="E534" s="118"/>
      <c r="F534" s="119"/>
      <c r="G534" s="119"/>
      <c r="H534" s="169"/>
      <c r="I534" s="169"/>
      <c r="J534" s="169"/>
      <c r="K534" s="170">
        <f>SUM(J535:J539)</f>
        <v>0</v>
      </c>
      <c r="L534" s="164"/>
      <c r="M534" s="171">
        <f>SUM(M535:M539)</f>
        <v>0</v>
      </c>
      <c r="N534" s="274"/>
      <c r="O534" s="262"/>
      <c r="P534" s="263"/>
      <c r="Q534" s="263"/>
      <c r="R534" s="263"/>
      <c r="S534" s="264">
        <f>SUM(R535:R539)</f>
        <v>0</v>
      </c>
    </row>
    <row r="535" spans="1:19" ht="15" customHeight="1">
      <c r="A535" s="1"/>
      <c r="B535" s="353" t="s">
        <v>803</v>
      </c>
      <c r="C535" s="15"/>
      <c r="D535" s="88" t="s">
        <v>229</v>
      </c>
      <c r="E535" s="71"/>
      <c r="F535" s="33"/>
      <c r="G535" s="33" t="s">
        <v>11</v>
      </c>
      <c r="H535" s="172"/>
      <c r="I535" s="172"/>
      <c r="J535" s="172">
        <f>SUM(H535*I535)</f>
        <v>0</v>
      </c>
      <c r="K535" s="173"/>
      <c r="L535" s="164"/>
      <c r="M535" s="174"/>
      <c r="N535" s="272"/>
      <c r="O535" s="300">
        <v>0</v>
      </c>
      <c r="P535" s="300">
        <v>0</v>
      </c>
      <c r="Q535" s="300">
        <f>+O535+P535</f>
        <v>0</v>
      </c>
      <c r="R535" s="261">
        <f>+J535*P535</f>
        <v>0</v>
      </c>
      <c r="S535" s="261"/>
    </row>
    <row r="536" spans="1:19" ht="15" customHeight="1">
      <c r="A536" s="1"/>
      <c r="B536" s="353" t="s">
        <v>804</v>
      </c>
      <c r="C536" s="15"/>
      <c r="D536" s="47" t="s">
        <v>230</v>
      </c>
      <c r="E536" s="48"/>
      <c r="F536" s="31"/>
      <c r="G536" s="31" t="s">
        <v>11</v>
      </c>
      <c r="H536" s="175"/>
      <c r="I536" s="175"/>
      <c r="J536" s="175">
        <f>SUM(H536*I536)</f>
        <v>0</v>
      </c>
      <c r="K536" s="176"/>
      <c r="L536" s="164"/>
      <c r="M536" s="174"/>
      <c r="N536" s="272"/>
      <c r="O536" s="300">
        <v>0</v>
      </c>
      <c r="P536" s="300">
        <v>0</v>
      </c>
      <c r="Q536" s="300">
        <f>+O536+P536</f>
        <v>0</v>
      </c>
      <c r="R536" s="261">
        <f>+J536*P536</f>
        <v>0</v>
      </c>
      <c r="S536" s="46"/>
    </row>
    <row r="537" spans="1:19" ht="15" customHeight="1">
      <c r="A537" s="1"/>
      <c r="B537" s="353" t="s">
        <v>1022</v>
      </c>
      <c r="C537" s="15"/>
      <c r="D537" s="47" t="s">
        <v>231</v>
      </c>
      <c r="E537" s="48"/>
      <c r="F537" s="31"/>
      <c r="G537" s="31" t="s">
        <v>11</v>
      </c>
      <c r="H537" s="175"/>
      <c r="I537" s="175"/>
      <c r="J537" s="175">
        <f>SUM(H537*I537)</f>
        <v>0</v>
      </c>
      <c r="K537" s="176"/>
      <c r="L537" s="164"/>
      <c r="M537" s="174"/>
      <c r="N537" s="272"/>
      <c r="O537" s="300">
        <v>0</v>
      </c>
      <c r="P537" s="300">
        <v>0</v>
      </c>
      <c r="Q537" s="300">
        <f>+O537+P537</f>
        <v>0</v>
      </c>
      <c r="R537" s="261">
        <f>+J537*P537</f>
        <v>0</v>
      </c>
      <c r="S537" s="46"/>
    </row>
    <row r="538" spans="1:19" ht="15" customHeight="1">
      <c r="A538" s="1"/>
      <c r="B538" s="353" t="s">
        <v>1024</v>
      </c>
      <c r="C538" s="15"/>
      <c r="D538" s="47" t="s">
        <v>232</v>
      </c>
      <c r="E538" s="48"/>
      <c r="F538" s="31"/>
      <c r="G538" s="31" t="s">
        <v>11</v>
      </c>
      <c r="H538" s="175"/>
      <c r="I538" s="175"/>
      <c r="J538" s="175">
        <f>SUM(H538*I538)</f>
        <v>0</v>
      </c>
      <c r="K538" s="176"/>
      <c r="L538" s="164"/>
      <c r="M538" s="174"/>
      <c r="N538" s="272"/>
      <c r="O538" s="300">
        <v>0</v>
      </c>
      <c r="P538" s="300">
        <v>0</v>
      </c>
      <c r="Q538" s="300">
        <f>+O538+P538</f>
        <v>0</v>
      </c>
      <c r="R538" s="261">
        <f>+J538*P538</f>
        <v>0</v>
      </c>
      <c r="S538" s="46"/>
    </row>
    <row r="539" spans="1:19" ht="15" customHeight="1">
      <c r="A539" s="7"/>
      <c r="B539" s="353" t="s">
        <v>1025</v>
      </c>
      <c r="C539" s="15"/>
      <c r="D539" s="47" t="s">
        <v>233</v>
      </c>
      <c r="E539" s="48"/>
      <c r="F539" s="31"/>
      <c r="G539" s="31" t="s">
        <v>11</v>
      </c>
      <c r="H539" s="175"/>
      <c r="I539" s="175"/>
      <c r="J539" s="175">
        <f>SUM(H539*I539)</f>
        <v>0</v>
      </c>
      <c r="K539" s="172"/>
      <c r="L539" s="164"/>
      <c r="M539" s="174"/>
      <c r="N539" s="272"/>
      <c r="O539" s="300">
        <v>0</v>
      </c>
      <c r="P539" s="300">
        <v>0</v>
      </c>
      <c r="Q539" s="300">
        <f>+O539+P539</f>
        <v>0</v>
      </c>
      <c r="R539" s="261">
        <f>+J539*P539</f>
        <v>0</v>
      </c>
      <c r="S539" s="265"/>
    </row>
    <row r="540" spans="1:19" ht="15" customHeight="1">
      <c r="A540" s="1"/>
      <c r="B540" s="156" t="s">
        <v>805</v>
      </c>
      <c r="C540" s="331" t="s">
        <v>738</v>
      </c>
      <c r="D540" s="118"/>
      <c r="E540" s="118"/>
      <c r="F540" s="119"/>
      <c r="G540" s="119"/>
      <c r="H540" s="169"/>
      <c r="I540" s="169"/>
      <c r="J540" s="169"/>
      <c r="K540" s="170">
        <f>SUM(J541:J544)</f>
        <v>0</v>
      </c>
      <c r="L540" s="164"/>
      <c r="M540" s="171">
        <f>SUM(M541:M544)</f>
        <v>0</v>
      </c>
      <c r="N540" s="274"/>
      <c r="O540" s="262"/>
      <c r="P540" s="263"/>
      <c r="Q540" s="263"/>
      <c r="R540" s="263"/>
      <c r="S540" s="264">
        <f>SUM(R541:R544)</f>
        <v>0</v>
      </c>
    </row>
    <row r="541" spans="1:19" ht="15" customHeight="1">
      <c r="A541" s="1"/>
      <c r="B541" s="353" t="s">
        <v>806</v>
      </c>
      <c r="C541" s="15"/>
      <c r="D541" s="88" t="s">
        <v>234</v>
      </c>
      <c r="E541" s="71"/>
      <c r="F541" s="33"/>
      <c r="G541" s="33" t="s">
        <v>58</v>
      </c>
      <c r="H541" s="172"/>
      <c r="I541" s="172"/>
      <c r="J541" s="172">
        <f>SUM(H541*I541)</f>
        <v>0</v>
      </c>
      <c r="K541" s="173"/>
      <c r="L541" s="164"/>
      <c r="M541" s="174"/>
      <c r="N541" s="272"/>
      <c r="O541" s="300">
        <v>0</v>
      </c>
      <c r="P541" s="300">
        <v>0</v>
      </c>
      <c r="Q541" s="300">
        <f>+O541+P541</f>
        <v>0</v>
      </c>
      <c r="R541" s="261">
        <f>+J541*P541</f>
        <v>0</v>
      </c>
      <c r="S541" s="261"/>
    </row>
    <row r="542" spans="1:19" ht="15" customHeight="1">
      <c r="A542" s="1"/>
      <c r="B542" s="353" t="s">
        <v>807</v>
      </c>
      <c r="C542" s="15"/>
      <c r="D542" s="47" t="s">
        <v>235</v>
      </c>
      <c r="E542" s="48"/>
      <c r="F542" s="31"/>
      <c r="G542" s="31" t="s">
        <v>58</v>
      </c>
      <c r="H542" s="175"/>
      <c r="I542" s="175"/>
      <c r="J542" s="175">
        <f>SUM(H542*I542)</f>
        <v>0</v>
      </c>
      <c r="K542" s="176"/>
      <c r="L542" s="164"/>
      <c r="M542" s="174"/>
      <c r="N542" s="272"/>
      <c r="O542" s="300">
        <v>0</v>
      </c>
      <c r="P542" s="300">
        <v>0</v>
      </c>
      <c r="Q542" s="300">
        <f>+O542+P542</f>
        <v>0</v>
      </c>
      <c r="R542" s="261">
        <f>+J542*P542</f>
        <v>0</v>
      </c>
      <c r="S542" s="46"/>
    </row>
    <row r="543" spans="1:19" ht="15" customHeight="1">
      <c r="A543" s="1"/>
      <c r="B543" s="353" t="s">
        <v>1027</v>
      </c>
      <c r="C543" s="15"/>
      <c r="D543" s="47" t="s">
        <v>236</v>
      </c>
      <c r="E543" s="48"/>
      <c r="F543" s="31"/>
      <c r="G543" s="31" t="s">
        <v>58</v>
      </c>
      <c r="H543" s="175"/>
      <c r="I543" s="175"/>
      <c r="J543" s="175">
        <f>SUM(H543*I543)</f>
        <v>0</v>
      </c>
      <c r="K543" s="176"/>
      <c r="L543" s="164"/>
      <c r="M543" s="174"/>
      <c r="N543" s="272"/>
      <c r="O543" s="300">
        <v>0</v>
      </c>
      <c r="P543" s="300">
        <v>0</v>
      </c>
      <c r="Q543" s="300">
        <f>+O543+P543</f>
        <v>0</v>
      </c>
      <c r="R543" s="261">
        <f>+J543*P543</f>
        <v>0</v>
      </c>
      <c r="S543" s="46"/>
    </row>
    <row r="544" spans="1:19" ht="15" customHeight="1">
      <c r="A544" s="1"/>
      <c r="B544" s="353" t="s">
        <v>1028</v>
      </c>
      <c r="C544" s="15"/>
      <c r="D544" s="47" t="s">
        <v>237</v>
      </c>
      <c r="E544" s="48"/>
      <c r="F544" s="31"/>
      <c r="G544" s="41" t="s">
        <v>58</v>
      </c>
      <c r="H544" s="175"/>
      <c r="I544" s="175"/>
      <c r="J544" s="175">
        <f>SUM(H544*I544)</f>
        <v>0</v>
      </c>
      <c r="K544" s="172"/>
      <c r="L544" s="164"/>
      <c r="M544" s="174"/>
      <c r="N544" s="272"/>
      <c r="O544" s="300">
        <v>0</v>
      </c>
      <c r="P544" s="300">
        <v>0</v>
      </c>
      <c r="Q544" s="300">
        <f>+O544+P544</f>
        <v>0</v>
      </c>
      <c r="R544" s="261">
        <f>+J544*P544</f>
        <v>0</v>
      </c>
      <c r="S544" s="265"/>
    </row>
    <row r="545" spans="1:19" ht="15" customHeight="1">
      <c r="A545" s="1"/>
      <c r="B545" s="156" t="s">
        <v>808</v>
      </c>
      <c r="C545" s="331" t="s">
        <v>238</v>
      </c>
      <c r="D545" s="118"/>
      <c r="E545" s="118"/>
      <c r="F545" s="119"/>
      <c r="G545" s="119"/>
      <c r="H545" s="169"/>
      <c r="I545" s="169"/>
      <c r="J545" s="169"/>
      <c r="K545" s="170">
        <f>SUM(J546:J552)</f>
        <v>0</v>
      </c>
      <c r="L545" s="164"/>
      <c r="M545" s="171">
        <f>SUM(M546:M552)</f>
        <v>0</v>
      </c>
      <c r="N545" s="274"/>
      <c r="O545" s="262"/>
      <c r="P545" s="263"/>
      <c r="Q545" s="263"/>
      <c r="R545" s="263"/>
      <c r="S545" s="264">
        <f>SUM(R546:R552)</f>
        <v>0</v>
      </c>
    </row>
    <row r="546" spans="1:19" ht="15" customHeight="1">
      <c r="A546" s="1"/>
      <c r="B546" s="353" t="s">
        <v>809</v>
      </c>
      <c r="C546" s="15"/>
      <c r="D546" s="88" t="s">
        <v>239</v>
      </c>
      <c r="E546" s="71"/>
      <c r="F546" s="33"/>
      <c r="G546" s="33" t="s">
        <v>18</v>
      </c>
      <c r="H546" s="172"/>
      <c r="I546" s="172"/>
      <c r="J546" s="172">
        <f aca="true" t="shared" si="79" ref="J546:J552">SUM(H546*I546)</f>
        <v>0</v>
      </c>
      <c r="K546" s="173"/>
      <c r="L546" s="164"/>
      <c r="M546" s="174"/>
      <c r="N546" s="272"/>
      <c r="O546" s="300">
        <v>0</v>
      </c>
      <c r="P546" s="300">
        <v>0</v>
      </c>
      <c r="Q546" s="300">
        <f aca="true" t="shared" si="80" ref="Q546:Q552">+O546+P546</f>
        <v>0</v>
      </c>
      <c r="R546" s="261">
        <f aca="true" t="shared" si="81" ref="R546:R552">+J546*P546</f>
        <v>0</v>
      </c>
      <c r="S546" s="261"/>
    </row>
    <row r="547" spans="1:19" ht="15" customHeight="1">
      <c r="A547" s="1"/>
      <c r="B547" s="353" t="s">
        <v>810</v>
      </c>
      <c r="C547" s="15"/>
      <c r="D547" s="47" t="s">
        <v>240</v>
      </c>
      <c r="E547" s="48"/>
      <c r="F547" s="31"/>
      <c r="G547" s="31" t="s">
        <v>18</v>
      </c>
      <c r="H547" s="175"/>
      <c r="I547" s="175"/>
      <c r="J547" s="175">
        <f t="shared" si="79"/>
        <v>0</v>
      </c>
      <c r="K547" s="176"/>
      <c r="L547" s="164"/>
      <c r="M547" s="174"/>
      <c r="N547" s="272"/>
      <c r="O547" s="300">
        <v>0</v>
      </c>
      <c r="P547" s="300">
        <v>0</v>
      </c>
      <c r="Q547" s="300">
        <f t="shared" si="80"/>
        <v>0</v>
      </c>
      <c r="R547" s="261">
        <f t="shared" si="81"/>
        <v>0</v>
      </c>
      <c r="S547" s="46"/>
    </row>
    <row r="548" spans="1:19" ht="15" customHeight="1">
      <c r="A548" s="1"/>
      <c r="B548" s="353" t="s">
        <v>811</v>
      </c>
      <c r="C548" s="15"/>
      <c r="D548" s="47" t="s">
        <v>241</v>
      </c>
      <c r="E548" s="48"/>
      <c r="F548" s="31"/>
      <c r="G548" s="41" t="s">
        <v>434</v>
      </c>
      <c r="H548" s="175"/>
      <c r="I548" s="175"/>
      <c r="J548" s="175">
        <f t="shared" si="79"/>
        <v>0</v>
      </c>
      <c r="K548" s="176"/>
      <c r="L548" s="164"/>
      <c r="M548" s="174"/>
      <c r="N548" s="272"/>
      <c r="O548" s="300">
        <v>0</v>
      </c>
      <c r="P548" s="300">
        <v>0</v>
      </c>
      <c r="Q548" s="300">
        <f t="shared" si="80"/>
        <v>0</v>
      </c>
      <c r="R548" s="261">
        <f t="shared" si="81"/>
        <v>0</v>
      </c>
      <c r="S548" s="46"/>
    </row>
    <row r="549" spans="1:19" ht="15" customHeight="1">
      <c r="A549" s="1"/>
      <c r="B549" s="353" t="s">
        <v>812</v>
      </c>
      <c r="C549" s="15"/>
      <c r="D549" s="52" t="s">
        <v>555</v>
      </c>
      <c r="E549" s="72"/>
      <c r="F549" s="31"/>
      <c r="G549" s="31" t="s">
        <v>11</v>
      </c>
      <c r="H549" s="175"/>
      <c r="I549" s="175"/>
      <c r="J549" s="175">
        <f t="shared" si="79"/>
        <v>0</v>
      </c>
      <c r="K549" s="176"/>
      <c r="L549" s="164"/>
      <c r="M549" s="174"/>
      <c r="N549" s="272"/>
      <c r="O549" s="300">
        <v>0</v>
      </c>
      <c r="P549" s="300">
        <v>0</v>
      </c>
      <c r="Q549" s="300">
        <f t="shared" si="80"/>
        <v>0</v>
      </c>
      <c r="R549" s="261">
        <f t="shared" si="81"/>
        <v>0</v>
      </c>
      <c r="S549" s="46"/>
    </row>
    <row r="550" spans="1:19" ht="15" customHeight="1">
      <c r="A550" s="1"/>
      <c r="B550" s="353" t="s">
        <v>813</v>
      </c>
      <c r="C550" s="15"/>
      <c r="D550" s="47" t="s">
        <v>242</v>
      </c>
      <c r="E550" s="48"/>
      <c r="F550" s="31"/>
      <c r="G550" s="41" t="s">
        <v>434</v>
      </c>
      <c r="H550" s="175"/>
      <c r="I550" s="175"/>
      <c r="J550" s="175">
        <f t="shared" si="79"/>
        <v>0</v>
      </c>
      <c r="K550" s="176"/>
      <c r="L550" s="164"/>
      <c r="M550" s="174"/>
      <c r="N550" s="272"/>
      <c r="O550" s="300">
        <v>0</v>
      </c>
      <c r="P550" s="300">
        <v>0</v>
      </c>
      <c r="Q550" s="300">
        <f t="shared" si="80"/>
        <v>0</v>
      </c>
      <c r="R550" s="261">
        <f t="shared" si="81"/>
        <v>0</v>
      </c>
      <c r="S550" s="46"/>
    </row>
    <row r="551" spans="1:19" ht="15" customHeight="1">
      <c r="A551" s="1"/>
      <c r="B551" s="353" t="s">
        <v>814</v>
      </c>
      <c r="C551" s="15"/>
      <c r="D551" s="47" t="s">
        <v>213</v>
      </c>
      <c r="E551" s="48"/>
      <c r="F551" s="31"/>
      <c r="G551" s="31" t="s">
        <v>11</v>
      </c>
      <c r="H551" s="175"/>
      <c r="I551" s="175"/>
      <c r="J551" s="175">
        <f t="shared" si="79"/>
        <v>0</v>
      </c>
      <c r="K551" s="176"/>
      <c r="L551" s="164"/>
      <c r="M551" s="174"/>
      <c r="N551" s="272"/>
      <c r="O551" s="300">
        <v>0</v>
      </c>
      <c r="P551" s="300">
        <v>0</v>
      </c>
      <c r="Q551" s="300">
        <f t="shared" si="80"/>
        <v>0</v>
      </c>
      <c r="R551" s="261">
        <f t="shared" si="81"/>
        <v>0</v>
      </c>
      <c r="S551" s="46"/>
    </row>
    <row r="552" spans="1:19" ht="15" customHeight="1">
      <c r="A552" s="1"/>
      <c r="B552" s="353" t="s">
        <v>815</v>
      </c>
      <c r="C552" s="15"/>
      <c r="D552" s="47" t="s">
        <v>243</v>
      </c>
      <c r="E552" s="48"/>
      <c r="F552" s="31"/>
      <c r="G552" s="31" t="s">
        <v>11</v>
      </c>
      <c r="H552" s="175"/>
      <c r="I552" s="175"/>
      <c r="J552" s="175">
        <f t="shared" si="79"/>
        <v>0</v>
      </c>
      <c r="K552" s="176"/>
      <c r="L552" s="164"/>
      <c r="M552" s="174"/>
      <c r="N552" s="272"/>
      <c r="O552" s="300">
        <v>0</v>
      </c>
      <c r="P552" s="300">
        <v>0</v>
      </c>
      <c r="Q552" s="300">
        <f t="shared" si="80"/>
        <v>0</v>
      </c>
      <c r="R552" s="261">
        <f t="shared" si="81"/>
        <v>0</v>
      </c>
      <c r="S552" s="265"/>
    </row>
    <row r="553" spans="1:19" ht="15" customHeight="1">
      <c r="A553" s="1"/>
      <c r="B553" s="156" t="s">
        <v>817</v>
      </c>
      <c r="C553" s="331" t="s">
        <v>244</v>
      </c>
      <c r="D553" s="118"/>
      <c r="E553" s="118"/>
      <c r="F553" s="119"/>
      <c r="G553" s="119"/>
      <c r="H553" s="169"/>
      <c r="I553" s="169"/>
      <c r="J553" s="169"/>
      <c r="K553" s="170">
        <f>SUM(J554:J555)</f>
        <v>0</v>
      </c>
      <c r="L553" s="164"/>
      <c r="M553" s="171">
        <f>SUM(M554:M555)</f>
        <v>0</v>
      </c>
      <c r="N553" s="274"/>
      <c r="O553" s="262"/>
      <c r="P553" s="263"/>
      <c r="Q553" s="263"/>
      <c r="R553" s="263"/>
      <c r="S553" s="264">
        <f>SUM(R554:R555)</f>
        <v>0</v>
      </c>
    </row>
    <row r="554" spans="1:19" ht="15" customHeight="1">
      <c r="A554" s="1"/>
      <c r="B554" s="353" t="s">
        <v>818</v>
      </c>
      <c r="C554" s="15"/>
      <c r="D554" s="88" t="s">
        <v>245</v>
      </c>
      <c r="E554" s="71"/>
      <c r="F554" s="33"/>
      <c r="G554" s="33" t="s">
        <v>11</v>
      </c>
      <c r="H554" s="172"/>
      <c r="I554" s="172"/>
      <c r="J554" s="172">
        <f>SUM(H554*I554)</f>
        <v>0</v>
      </c>
      <c r="K554" s="173"/>
      <c r="L554" s="164"/>
      <c r="M554" s="174"/>
      <c r="N554" s="272"/>
      <c r="O554" s="300">
        <v>0</v>
      </c>
      <c r="P554" s="300">
        <v>0</v>
      </c>
      <c r="Q554" s="300">
        <f>+O554+P554</f>
        <v>0</v>
      </c>
      <c r="R554" s="261">
        <f>+J554*P554</f>
        <v>0</v>
      </c>
      <c r="S554" s="261"/>
    </row>
    <row r="555" spans="1:19" ht="15" customHeight="1">
      <c r="A555" s="1"/>
      <c r="B555" s="353" t="s">
        <v>819</v>
      </c>
      <c r="C555" s="15"/>
      <c r="D555" s="85" t="s">
        <v>243</v>
      </c>
      <c r="E555" s="86"/>
      <c r="F555" s="31"/>
      <c r="G555" s="31" t="s">
        <v>11</v>
      </c>
      <c r="H555" s="175"/>
      <c r="I555" s="175"/>
      <c r="J555" s="175">
        <f>SUM(H555*I555)</f>
        <v>0</v>
      </c>
      <c r="K555" s="176"/>
      <c r="L555" s="164"/>
      <c r="M555" s="174"/>
      <c r="N555" s="272"/>
      <c r="O555" s="300">
        <v>0</v>
      </c>
      <c r="P555" s="300">
        <v>0</v>
      </c>
      <c r="Q555" s="300">
        <f>+O555+P555</f>
        <v>0</v>
      </c>
      <c r="R555" s="261">
        <f>+J555*P555</f>
        <v>0</v>
      </c>
      <c r="S555" s="265"/>
    </row>
    <row r="556" spans="1:19" ht="15" customHeight="1">
      <c r="A556" s="1"/>
      <c r="B556" s="156" t="s">
        <v>842</v>
      </c>
      <c r="C556" s="331" t="s">
        <v>246</v>
      </c>
      <c r="D556" s="118"/>
      <c r="E556" s="118"/>
      <c r="F556" s="119"/>
      <c r="G556" s="119"/>
      <c r="H556" s="169"/>
      <c r="I556" s="169"/>
      <c r="J556" s="169"/>
      <c r="K556" s="170">
        <f>SUM(J557:J563)</f>
        <v>0</v>
      </c>
      <c r="L556" s="164"/>
      <c r="M556" s="171">
        <f>SUM(M557:M563)</f>
        <v>0</v>
      </c>
      <c r="N556" s="274"/>
      <c r="O556" s="262"/>
      <c r="P556" s="263"/>
      <c r="Q556" s="263"/>
      <c r="R556" s="263"/>
      <c r="S556" s="264">
        <f>SUM(R557:R563)</f>
        <v>0</v>
      </c>
    </row>
    <row r="557" spans="1:19" ht="15" customHeight="1">
      <c r="A557" s="1"/>
      <c r="B557" s="353" t="s">
        <v>843</v>
      </c>
      <c r="C557" s="21"/>
      <c r="D557" s="88" t="s">
        <v>220</v>
      </c>
      <c r="E557" s="71"/>
      <c r="F557" s="33"/>
      <c r="G557" s="33" t="s">
        <v>18</v>
      </c>
      <c r="H557" s="172"/>
      <c r="I557" s="172"/>
      <c r="J557" s="172">
        <f aca="true" t="shared" si="82" ref="J557:J563">SUM(H557*I557)</f>
        <v>0</v>
      </c>
      <c r="K557" s="176"/>
      <c r="L557" s="164"/>
      <c r="M557" s="174"/>
      <c r="N557" s="272"/>
      <c r="O557" s="300">
        <v>0</v>
      </c>
      <c r="P557" s="300">
        <v>0</v>
      </c>
      <c r="Q557" s="300">
        <f aca="true" t="shared" si="83" ref="Q557:Q563">+O557+P557</f>
        <v>0</v>
      </c>
      <c r="R557" s="261">
        <f aca="true" t="shared" si="84" ref="R557:R563">+J557*P557</f>
        <v>0</v>
      </c>
      <c r="S557" s="261"/>
    </row>
    <row r="558" spans="1:19" ht="15" customHeight="1">
      <c r="A558" s="1"/>
      <c r="B558" s="353" t="s">
        <v>845</v>
      </c>
      <c r="C558" s="15"/>
      <c r="D558" s="47" t="s">
        <v>213</v>
      </c>
      <c r="E558" s="48"/>
      <c r="F558" s="31"/>
      <c r="G558" s="31" t="s">
        <v>11</v>
      </c>
      <c r="H558" s="175"/>
      <c r="I558" s="175"/>
      <c r="J558" s="175">
        <f t="shared" si="82"/>
        <v>0</v>
      </c>
      <c r="K558" s="176"/>
      <c r="L558" s="164"/>
      <c r="M558" s="174"/>
      <c r="N558" s="272"/>
      <c r="O558" s="300">
        <v>0</v>
      </c>
      <c r="P558" s="300">
        <v>0</v>
      </c>
      <c r="Q558" s="300">
        <f t="shared" si="83"/>
        <v>0</v>
      </c>
      <c r="R558" s="261">
        <f t="shared" si="84"/>
        <v>0</v>
      </c>
      <c r="S558" s="46"/>
    </row>
    <row r="559" spans="1:19" ht="15" customHeight="1">
      <c r="A559" s="1"/>
      <c r="B559" s="353" t="s">
        <v>846</v>
      </c>
      <c r="C559" s="15"/>
      <c r="D559" s="47" t="s">
        <v>247</v>
      </c>
      <c r="E559" s="48"/>
      <c r="F559" s="31"/>
      <c r="G559" s="41" t="s">
        <v>434</v>
      </c>
      <c r="H559" s="175"/>
      <c r="I559" s="175"/>
      <c r="J559" s="175">
        <f t="shared" si="82"/>
        <v>0</v>
      </c>
      <c r="K559" s="176"/>
      <c r="L559" s="164"/>
      <c r="M559" s="174"/>
      <c r="N559" s="272"/>
      <c r="O559" s="300">
        <v>0</v>
      </c>
      <c r="P559" s="300">
        <v>0</v>
      </c>
      <c r="Q559" s="300">
        <f t="shared" si="83"/>
        <v>0</v>
      </c>
      <c r="R559" s="261">
        <f t="shared" si="84"/>
        <v>0</v>
      </c>
      <c r="S559" s="46"/>
    </row>
    <row r="560" spans="1:19" ht="15" customHeight="1">
      <c r="A560" s="1"/>
      <c r="B560" s="353" t="s">
        <v>847</v>
      </c>
      <c r="C560" s="15"/>
      <c r="D560" s="47" t="s">
        <v>243</v>
      </c>
      <c r="E560" s="48"/>
      <c r="F560" s="31"/>
      <c r="G560" s="41" t="s">
        <v>434</v>
      </c>
      <c r="H560" s="175"/>
      <c r="I560" s="175"/>
      <c r="J560" s="175">
        <f t="shared" si="82"/>
        <v>0</v>
      </c>
      <c r="K560" s="176"/>
      <c r="L560" s="164"/>
      <c r="M560" s="174"/>
      <c r="N560" s="272"/>
      <c r="O560" s="300">
        <v>0</v>
      </c>
      <c r="P560" s="300">
        <v>0</v>
      </c>
      <c r="Q560" s="300">
        <f t="shared" si="83"/>
        <v>0</v>
      </c>
      <c r="R560" s="261">
        <f t="shared" si="84"/>
        <v>0</v>
      </c>
      <c r="S560" s="46"/>
    </row>
    <row r="561" spans="1:19" ht="15" customHeight="1">
      <c r="A561" s="1"/>
      <c r="B561" s="353" t="s">
        <v>848</v>
      </c>
      <c r="C561" s="15"/>
      <c r="D561" s="47" t="s">
        <v>248</v>
      </c>
      <c r="E561" s="48"/>
      <c r="F561" s="31"/>
      <c r="G561" s="31" t="s">
        <v>28</v>
      </c>
      <c r="H561" s="175"/>
      <c r="I561" s="175"/>
      <c r="J561" s="175">
        <f t="shared" si="82"/>
        <v>0</v>
      </c>
      <c r="K561" s="176"/>
      <c r="L561" s="164"/>
      <c r="M561" s="174"/>
      <c r="N561" s="272"/>
      <c r="O561" s="300">
        <v>0</v>
      </c>
      <c r="P561" s="300">
        <v>0</v>
      </c>
      <c r="Q561" s="300">
        <f t="shared" si="83"/>
        <v>0</v>
      </c>
      <c r="R561" s="261">
        <f t="shared" si="84"/>
        <v>0</v>
      </c>
      <c r="S561" s="46"/>
    </row>
    <row r="562" spans="1:19" ht="15" customHeight="1">
      <c r="A562" s="1"/>
      <c r="B562" s="353" t="s">
        <v>849</v>
      </c>
      <c r="C562" s="15"/>
      <c r="D562" s="47" t="s">
        <v>249</v>
      </c>
      <c r="E562" s="48"/>
      <c r="F562" s="31"/>
      <c r="G562" s="31" t="s">
        <v>11</v>
      </c>
      <c r="H562" s="175"/>
      <c r="I562" s="175"/>
      <c r="J562" s="175">
        <f t="shared" si="82"/>
        <v>0</v>
      </c>
      <c r="K562" s="176"/>
      <c r="L562" s="164"/>
      <c r="M562" s="174"/>
      <c r="N562" s="272"/>
      <c r="O562" s="300">
        <v>0</v>
      </c>
      <c r="P562" s="300">
        <v>0</v>
      </c>
      <c r="Q562" s="300">
        <f t="shared" si="83"/>
        <v>0</v>
      </c>
      <c r="R562" s="261">
        <f t="shared" si="84"/>
        <v>0</v>
      </c>
      <c r="S562" s="46"/>
    </row>
    <row r="563" spans="1:19" ht="15" customHeight="1">
      <c r="A563" s="1"/>
      <c r="B563" s="353" t="s">
        <v>850</v>
      </c>
      <c r="C563" s="15"/>
      <c r="D563" s="85" t="s">
        <v>250</v>
      </c>
      <c r="E563" s="86"/>
      <c r="F563" s="37"/>
      <c r="G563" s="37" t="s">
        <v>11</v>
      </c>
      <c r="H563" s="173"/>
      <c r="I563" s="173"/>
      <c r="J563" s="173">
        <f t="shared" si="82"/>
        <v>0</v>
      </c>
      <c r="K563" s="172"/>
      <c r="L563" s="164"/>
      <c r="M563" s="174"/>
      <c r="N563" s="272"/>
      <c r="O563" s="300">
        <v>0</v>
      </c>
      <c r="P563" s="300">
        <v>0</v>
      </c>
      <c r="Q563" s="300">
        <f t="shared" si="83"/>
        <v>0</v>
      </c>
      <c r="R563" s="261">
        <f t="shared" si="84"/>
        <v>0</v>
      </c>
      <c r="S563" s="265"/>
    </row>
    <row r="564" spans="1:19" ht="15" customHeight="1">
      <c r="A564" s="1"/>
      <c r="B564" s="156" t="s">
        <v>856</v>
      </c>
      <c r="C564" s="331" t="s">
        <v>251</v>
      </c>
      <c r="D564" s="118"/>
      <c r="E564" s="118"/>
      <c r="F564" s="119"/>
      <c r="G564" s="119"/>
      <c r="H564" s="169"/>
      <c r="I564" s="169"/>
      <c r="J564" s="169"/>
      <c r="K564" s="170">
        <f>SUM(J565:J565)</f>
        <v>0</v>
      </c>
      <c r="L564" s="164"/>
      <c r="M564" s="171">
        <f>SUM(M565)</f>
        <v>0</v>
      </c>
      <c r="N564" s="274"/>
      <c r="O564" s="262"/>
      <c r="P564" s="263"/>
      <c r="Q564" s="263"/>
      <c r="R564" s="263"/>
      <c r="S564" s="264">
        <f>SUM(R565)</f>
        <v>0</v>
      </c>
    </row>
    <row r="565" spans="1:19" ht="15" customHeight="1">
      <c r="A565" s="1"/>
      <c r="B565" s="353" t="s">
        <v>1030</v>
      </c>
      <c r="C565" s="15"/>
      <c r="D565" s="8" t="s">
        <v>252</v>
      </c>
      <c r="E565" s="13"/>
      <c r="F565" s="10"/>
      <c r="G565" s="10" t="s">
        <v>11</v>
      </c>
      <c r="H565" s="176"/>
      <c r="I565" s="176"/>
      <c r="J565" s="176">
        <f>SUM(H565*I565)</f>
        <v>0</v>
      </c>
      <c r="K565" s="175"/>
      <c r="L565" s="164"/>
      <c r="M565" s="174"/>
      <c r="N565" s="272"/>
      <c r="O565" s="300">
        <v>0</v>
      </c>
      <c r="P565" s="300">
        <v>0</v>
      </c>
      <c r="Q565" s="300">
        <f>+O565+P565</f>
        <v>0</v>
      </c>
      <c r="R565" s="261">
        <f>+J565*P565</f>
        <v>0</v>
      </c>
      <c r="S565" s="302"/>
    </row>
    <row r="566" spans="1:19" ht="15" customHeight="1">
      <c r="A566" s="1"/>
      <c r="B566" s="156" t="s">
        <v>857</v>
      </c>
      <c r="C566" s="331" t="s">
        <v>253</v>
      </c>
      <c r="D566" s="118"/>
      <c r="E566" s="118"/>
      <c r="F566" s="119"/>
      <c r="G566" s="119"/>
      <c r="H566" s="169"/>
      <c r="I566" s="169"/>
      <c r="J566" s="169"/>
      <c r="K566" s="170">
        <f>SUM(J567:J571)</f>
        <v>0</v>
      </c>
      <c r="L566" s="164"/>
      <c r="M566" s="171">
        <f>SUM(M567:M571)</f>
        <v>0</v>
      </c>
      <c r="N566" s="274"/>
      <c r="O566" s="262"/>
      <c r="P566" s="263"/>
      <c r="Q566" s="263"/>
      <c r="R566" s="263"/>
      <c r="S566" s="264">
        <f>SUM(R567:R571)</f>
        <v>0</v>
      </c>
    </row>
    <row r="567" spans="1:19" ht="15" customHeight="1">
      <c r="A567" s="1"/>
      <c r="B567" s="353" t="s">
        <v>858</v>
      </c>
      <c r="C567" s="15"/>
      <c r="D567" s="88" t="s">
        <v>220</v>
      </c>
      <c r="E567" s="71"/>
      <c r="F567" s="33"/>
      <c r="G567" s="33" t="s">
        <v>18</v>
      </c>
      <c r="H567" s="172"/>
      <c r="I567" s="172"/>
      <c r="J567" s="172">
        <f>SUM(H567*I567)</f>
        <v>0</v>
      </c>
      <c r="K567" s="173"/>
      <c r="L567" s="164"/>
      <c r="M567" s="174"/>
      <c r="N567" s="272"/>
      <c r="O567" s="300">
        <v>0</v>
      </c>
      <c r="P567" s="300">
        <v>0</v>
      </c>
      <c r="Q567" s="300">
        <f>+O567+P567</f>
        <v>0</v>
      </c>
      <c r="R567" s="261">
        <f>+J567*P567</f>
        <v>0</v>
      </c>
      <c r="S567" s="261"/>
    </row>
    <row r="568" spans="1:19" ht="15" customHeight="1">
      <c r="A568" s="1"/>
      <c r="B568" s="353" t="s">
        <v>859</v>
      </c>
      <c r="C568" s="15"/>
      <c r="D568" s="47" t="s">
        <v>241</v>
      </c>
      <c r="E568" s="48"/>
      <c r="F568" s="31"/>
      <c r="G568" s="41" t="s">
        <v>434</v>
      </c>
      <c r="H568" s="175"/>
      <c r="I568" s="175"/>
      <c r="J568" s="175">
        <f>SUM(H568*I568)</f>
        <v>0</v>
      </c>
      <c r="K568" s="176"/>
      <c r="L568" s="164"/>
      <c r="M568" s="174"/>
      <c r="N568" s="272"/>
      <c r="O568" s="300">
        <v>0</v>
      </c>
      <c r="P568" s="300">
        <v>0</v>
      </c>
      <c r="Q568" s="300">
        <f>+O568+P568</f>
        <v>0</v>
      </c>
      <c r="R568" s="261">
        <f>+J568*P568</f>
        <v>0</v>
      </c>
      <c r="S568" s="46"/>
    </row>
    <row r="569" spans="1:19" ht="15" customHeight="1">
      <c r="A569" s="1"/>
      <c r="B569" s="353" t="s">
        <v>860</v>
      </c>
      <c r="C569" s="15"/>
      <c r="D569" s="47" t="s">
        <v>213</v>
      </c>
      <c r="E569" s="48"/>
      <c r="F569" s="31"/>
      <c r="G569" s="31" t="s">
        <v>11</v>
      </c>
      <c r="H569" s="175"/>
      <c r="I569" s="175"/>
      <c r="J569" s="175">
        <f>SUM(H569*I569)</f>
        <v>0</v>
      </c>
      <c r="K569" s="176"/>
      <c r="L569" s="164"/>
      <c r="M569" s="174"/>
      <c r="N569" s="272"/>
      <c r="O569" s="300">
        <v>0</v>
      </c>
      <c r="P569" s="300">
        <v>0</v>
      </c>
      <c r="Q569" s="300">
        <f>+O569+P569</f>
        <v>0</v>
      </c>
      <c r="R569" s="261">
        <f>+J569*P569</f>
        <v>0</v>
      </c>
      <c r="S569" s="46"/>
    </row>
    <row r="570" spans="1:19" ht="15" customHeight="1">
      <c r="A570" s="1"/>
      <c r="B570" s="353" t="s">
        <v>861</v>
      </c>
      <c r="C570" s="15"/>
      <c r="D570" s="47" t="s">
        <v>254</v>
      </c>
      <c r="E570" s="48"/>
      <c r="F570" s="31"/>
      <c r="G570" s="41" t="s">
        <v>434</v>
      </c>
      <c r="H570" s="175"/>
      <c r="I570" s="175"/>
      <c r="J570" s="175">
        <f>SUM(H570*I570)</f>
        <v>0</v>
      </c>
      <c r="K570" s="176"/>
      <c r="L570" s="164"/>
      <c r="M570" s="174"/>
      <c r="N570" s="272"/>
      <c r="O570" s="300">
        <v>0</v>
      </c>
      <c r="P570" s="300">
        <v>0</v>
      </c>
      <c r="Q570" s="300">
        <f>+O570+P570</f>
        <v>0</v>
      </c>
      <c r="R570" s="261">
        <f>+J570*P570</f>
        <v>0</v>
      </c>
      <c r="S570" s="46"/>
    </row>
    <row r="571" spans="1:19" ht="15" customHeight="1">
      <c r="A571" s="1"/>
      <c r="B571" s="353" t="s">
        <v>862</v>
      </c>
      <c r="C571" s="15"/>
      <c r="D571" s="85" t="s">
        <v>245</v>
      </c>
      <c r="E571" s="86"/>
      <c r="F571" s="37"/>
      <c r="G571" s="37" t="s">
        <v>28</v>
      </c>
      <c r="H571" s="173"/>
      <c r="I571" s="173"/>
      <c r="J571" s="173">
        <f>SUM(H571*I571)</f>
        <v>0</v>
      </c>
      <c r="K571" s="172"/>
      <c r="L571" s="164"/>
      <c r="M571" s="174"/>
      <c r="N571" s="272"/>
      <c r="O571" s="300">
        <v>0</v>
      </c>
      <c r="P571" s="300">
        <v>0</v>
      </c>
      <c r="Q571" s="300">
        <f>+O571+P571</f>
        <v>0</v>
      </c>
      <c r="R571" s="261">
        <f>+J571*P571</f>
        <v>0</v>
      </c>
      <c r="S571" s="265"/>
    </row>
    <row r="572" spans="1:19" ht="15" customHeight="1">
      <c r="A572" s="1"/>
      <c r="B572" s="156" t="s">
        <v>864</v>
      </c>
      <c r="C572" s="331" t="s">
        <v>255</v>
      </c>
      <c r="D572" s="118"/>
      <c r="E572" s="118"/>
      <c r="F572" s="119"/>
      <c r="G572" s="119"/>
      <c r="H572" s="169"/>
      <c r="I572" s="169"/>
      <c r="J572" s="169"/>
      <c r="K572" s="194">
        <f>SUM(J573:J574)</f>
        <v>0</v>
      </c>
      <c r="L572" s="164"/>
      <c r="M572" s="171">
        <f>SUM(M573:M574)</f>
        <v>0</v>
      </c>
      <c r="N572" s="274"/>
      <c r="O572" s="262"/>
      <c r="P572" s="263"/>
      <c r="Q572" s="263"/>
      <c r="R572" s="263"/>
      <c r="S572" s="264">
        <f>SUM(R573:R574)</f>
        <v>0</v>
      </c>
    </row>
    <row r="573" spans="1:19" ht="15" customHeight="1">
      <c r="A573" s="1"/>
      <c r="B573" s="353" t="s">
        <v>865</v>
      </c>
      <c r="C573" s="15"/>
      <c r="D573" s="90" t="s">
        <v>540</v>
      </c>
      <c r="E573" s="91"/>
      <c r="F573" s="33"/>
      <c r="G573" s="33" t="s">
        <v>11</v>
      </c>
      <c r="H573" s="172"/>
      <c r="I573" s="172"/>
      <c r="J573" s="172">
        <f aca="true" t="shared" si="85" ref="J573:J585">SUM(H573*I573)</f>
        <v>0</v>
      </c>
      <c r="K573" s="173"/>
      <c r="L573" s="164"/>
      <c r="M573" s="174"/>
      <c r="N573" s="272"/>
      <c r="O573" s="300">
        <v>0</v>
      </c>
      <c r="P573" s="300">
        <v>0</v>
      </c>
      <c r="Q573" s="300">
        <f>+O573+P573</f>
        <v>0</v>
      </c>
      <c r="R573" s="261">
        <f>+J573*P573</f>
        <v>0</v>
      </c>
      <c r="S573" s="261"/>
    </row>
    <row r="574" spans="1:19" ht="15" customHeight="1">
      <c r="A574" s="1"/>
      <c r="B574" s="353" t="s">
        <v>1031</v>
      </c>
      <c r="C574" s="15"/>
      <c r="D574" s="95" t="s">
        <v>541</v>
      </c>
      <c r="E574" s="67"/>
      <c r="F574" s="37"/>
      <c r="G574" s="73" t="s">
        <v>11</v>
      </c>
      <c r="H574" s="173"/>
      <c r="I574" s="173"/>
      <c r="J574" s="173">
        <f t="shared" si="85"/>
        <v>0</v>
      </c>
      <c r="K574" s="172"/>
      <c r="L574" s="164"/>
      <c r="M574" s="174"/>
      <c r="N574" s="272"/>
      <c r="O574" s="300">
        <v>0</v>
      </c>
      <c r="P574" s="300">
        <v>0</v>
      </c>
      <c r="Q574" s="300">
        <f>+O574+P574</f>
        <v>0</v>
      </c>
      <c r="R574" s="261">
        <f>+J574*P574</f>
        <v>0</v>
      </c>
      <c r="S574" s="265"/>
    </row>
    <row r="575" spans="1:19" ht="15" customHeight="1">
      <c r="A575" s="1"/>
      <c r="B575" s="156" t="s">
        <v>866</v>
      </c>
      <c r="C575" s="331" t="s">
        <v>256</v>
      </c>
      <c r="D575" s="118"/>
      <c r="E575" s="118"/>
      <c r="F575" s="119"/>
      <c r="G575" s="119"/>
      <c r="H575" s="169"/>
      <c r="I575" s="169"/>
      <c r="J575" s="169"/>
      <c r="K575" s="194">
        <f>SUM(J576:J585)</f>
        <v>0</v>
      </c>
      <c r="L575" s="164"/>
      <c r="M575" s="171">
        <f>SUM(M576:M585)</f>
        <v>0</v>
      </c>
      <c r="N575" s="274"/>
      <c r="O575" s="262"/>
      <c r="P575" s="263"/>
      <c r="Q575" s="263"/>
      <c r="R575" s="263"/>
      <c r="S575" s="264">
        <f>SUM(R576:R585)</f>
        <v>0</v>
      </c>
    </row>
    <row r="576" spans="1:19" ht="15" customHeight="1">
      <c r="A576" s="1"/>
      <c r="B576" s="353" t="s">
        <v>867</v>
      </c>
      <c r="C576" s="15"/>
      <c r="D576" s="88" t="s">
        <v>257</v>
      </c>
      <c r="E576" s="71"/>
      <c r="F576" s="33"/>
      <c r="G576" s="78" t="s">
        <v>434</v>
      </c>
      <c r="H576" s="172"/>
      <c r="I576" s="172"/>
      <c r="J576" s="172">
        <f t="shared" si="85"/>
        <v>0</v>
      </c>
      <c r="K576" s="173"/>
      <c r="L576" s="164"/>
      <c r="M576" s="174"/>
      <c r="N576" s="272"/>
      <c r="O576" s="300">
        <v>0</v>
      </c>
      <c r="P576" s="300">
        <v>0</v>
      </c>
      <c r="Q576" s="300">
        <f aca="true" t="shared" si="86" ref="Q576:Q585">+O576+P576</f>
        <v>0</v>
      </c>
      <c r="R576" s="261">
        <f aca="true" t="shared" si="87" ref="R576:R585">+J576*P576</f>
        <v>0</v>
      </c>
      <c r="S576" s="261"/>
    </row>
    <row r="577" spans="1:19" ht="15" customHeight="1">
      <c r="A577" s="1"/>
      <c r="B577" s="353" t="s">
        <v>868</v>
      </c>
      <c r="C577" s="15"/>
      <c r="D577" s="47" t="s">
        <v>121</v>
      </c>
      <c r="E577" s="48"/>
      <c r="F577" s="31"/>
      <c r="G577" s="41" t="s">
        <v>434</v>
      </c>
      <c r="H577" s="175"/>
      <c r="I577" s="175"/>
      <c r="J577" s="175">
        <f t="shared" si="85"/>
        <v>0</v>
      </c>
      <c r="K577" s="176"/>
      <c r="L577" s="164"/>
      <c r="M577" s="174"/>
      <c r="N577" s="272"/>
      <c r="O577" s="300">
        <v>0</v>
      </c>
      <c r="P577" s="300">
        <v>0</v>
      </c>
      <c r="Q577" s="300">
        <f t="shared" si="86"/>
        <v>0</v>
      </c>
      <c r="R577" s="261">
        <f t="shared" si="87"/>
        <v>0</v>
      </c>
      <c r="S577" s="46"/>
    </row>
    <row r="578" spans="1:19" ht="15" customHeight="1">
      <c r="A578" s="1"/>
      <c r="B578" s="353" t="s">
        <v>869</v>
      </c>
      <c r="C578" s="15"/>
      <c r="D578" s="47" t="s">
        <v>258</v>
      </c>
      <c r="E578" s="48"/>
      <c r="F578" s="31"/>
      <c r="G578" s="31" t="s">
        <v>18</v>
      </c>
      <c r="H578" s="175"/>
      <c r="I578" s="175"/>
      <c r="J578" s="175">
        <f t="shared" si="85"/>
        <v>0</v>
      </c>
      <c r="K578" s="176"/>
      <c r="L578" s="164"/>
      <c r="M578" s="174"/>
      <c r="N578" s="272"/>
      <c r="O578" s="300">
        <v>0</v>
      </c>
      <c r="P578" s="300">
        <v>0</v>
      </c>
      <c r="Q578" s="300">
        <f t="shared" si="86"/>
        <v>0</v>
      </c>
      <c r="R578" s="261">
        <f t="shared" si="87"/>
        <v>0</v>
      </c>
      <c r="S578" s="46"/>
    </row>
    <row r="579" spans="1:19" ht="15" customHeight="1">
      <c r="A579" s="1"/>
      <c r="B579" s="353" t="s">
        <v>870</v>
      </c>
      <c r="C579" s="15"/>
      <c r="D579" s="47" t="s">
        <v>259</v>
      </c>
      <c r="E579" s="48"/>
      <c r="F579" s="31"/>
      <c r="G579" s="31" t="s">
        <v>28</v>
      </c>
      <c r="H579" s="175"/>
      <c r="I579" s="175"/>
      <c r="J579" s="175">
        <f t="shared" si="85"/>
        <v>0</v>
      </c>
      <c r="K579" s="176"/>
      <c r="L579" s="164"/>
      <c r="M579" s="174"/>
      <c r="N579" s="272"/>
      <c r="O579" s="300">
        <v>0</v>
      </c>
      <c r="P579" s="300">
        <v>0</v>
      </c>
      <c r="Q579" s="300">
        <f t="shared" si="86"/>
        <v>0</v>
      </c>
      <c r="R579" s="261">
        <f t="shared" si="87"/>
        <v>0</v>
      </c>
      <c r="S579" s="46"/>
    </row>
    <row r="580" spans="1:19" ht="15" customHeight="1">
      <c r="A580" s="1"/>
      <c r="B580" s="353" t="s">
        <v>871</v>
      </c>
      <c r="C580" s="15"/>
      <c r="D580" s="47" t="s">
        <v>260</v>
      </c>
      <c r="E580" s="48"/>
      <c r="F580" s="31"/>
      <c r="G580" s="31" t="s">
        <v>28</v>
      </c>
      <c r="H580" s="175"/>
      <c r="I580" s="175"/>
      <c r="J580" s="175">
        <f t="shared" si="85"/>
        <v>0</v>
      </c>
      <c r="K580" s="176"/>
      <c r="L580" s="164"/>
      <c r="M580" s="174"/>
      <c r="N580" s="272"/>
      <c r="O580" s="300">
        <v>0</v>
      </c>
      <c r="P580" s="300">
        <v>0</v>
      </c>
      <c r="Q580" s="300">
        <f t="shared" si="86"/>
        <v>0</v>
      </c>
      <c r="R580" s="261">
        <f t="shared" si="87"/>
        <v>0</v>
      </c>
      <c r="S580" s="46"/>
    </row>
    <row r="581" spans="1:19" ht="15" customHeight="1">
      <c r="A581" s="1"/>
      <c r="B581" s="353" t="s">
        <v>872</v>
      </c>
      <c r="C581" s="15"/>
      <c r="D581" s="47" t="s">
        <v>269</v>
      </c>
      <c r="E581" s="48"/>
      <c r="F581" s="31"/>
      <c r="G581" s="31" t="s">
        <v>58</v>
      </c>
      <c r="H581" s="175"/>
      <c r="I581" s="175"/>
      <c r="J581" s="175">
        <f t="shared" si="85"/>
        <v>0</v>
      </c>
      <c r="K581" s="176"/>
      <c r="L581" s="164"/>
      <c r="M581" s="174"/>
      <c r="N581" s="272"/>
      <c r="O581" s="300">
        <v>0</v>
      </c>
      <c r="P581" s="300">
        <v>0</v>
      </c>
      <c r="Q581" s="300">
        <f t="shared" si="86"/>
        <v>0</v>
      </c>
      <c r="R581" s="261">
        <f t="shared" si="87"/>
        <v>0</v>
      </c>
      <c r="S581" s="46"/>
    </row>
    <row r="582" spans="1:19" ht="15" customHeight="1">
      <c r="A582" s="1"/>
      <c r="B582" s="353" t="s">
        <v>873</v>
      </c>
      <c r="C582" s="15"/>
      <c r="D582" s="47" t="s">
        <v>270</v>
      </c>
      <c r="E582" s="48"/>
      <c r="F582" s="31"/>
      <c r="G582" s="31" t="s">
        <v>58</v>
      </c>
      <c r="H582" s="175"/>
      <c r="I582" s="175"/>
      <c r="J582" s="175">
        <f t="shared" si="85"/>
        <v>0</v>
      </c>
      <c r="K582" s="176"/>
      <c r="L582" s="164"/>
      <c r="M582" s="174"/>
      <c r="N582" s="272"/>
      <c r="O582" s="300">
        <v>0</v>
      </c>
      <c r="P582" s="300">
        <v>0</v>
      </c>
      <c r="Q582" s="300">
        <f t="shared" si="86"/>
        <v>0</v>
      </c>
      <c r="R582" s="261">
        <f t="shared" si="87"/>
        <v>0</v>
      </c>
      <c r="S582" s="46"/>
    </row>
    <row r="583" spans="1:19" ht="15" customHeight="1">
      <c r="A583" s="1"/>
      <c r="B583" s="353" t="s">
        <v>1047</v>
      </c>
      <c r="C583" s="15"/>
      <c r="D583" s="47" t="s">
        <v>261</v>
      </c>
      <c r="E583" s="48"/>
      <c r="F583" s="31"/>
      <c r="G583" s="31" t="s">
        <v>11</v>
      </c>
      <c r="H583" s="175"/>
      <c r="I583" s="175"/>
      <c r="J583" s="175">
        <f t="shared" si="85"/>
        <v>0</v>
      </c>
      <c r="K583" s="176"/>
      <c r="L583" s="164"/>
      <c r="M583" s="174"/>
      <c r="N583" s="272"/>
      <c r="O583" s="300">
        <v>0</v>
      </c>
      <c r="P583" s="300">
        <v>0</v>
      </c>
      <c r="Q583" s="300">
        <f t="shared" si="86"/>
        <v>0</v>
      </c>
      <c r="R583" s="261">
        <f t="shared" si="87"/>
        <v>0</v>
      </c>
      <c r="S583" s="46"/>
    </row>
    <row r="584" spans="1:19" ht="15" customHeight="1">
      <c r="A584" s="1"/>
      <c r="B584" s="353" t="s">
        <v>1048</v>
      </c>
      <c r="C584" s="15"/>
      <c r="D584" s="47" t="s">
        <v>262</v>
      </c>
      <c r="E584" s="48"/>
      <c r="F584" s="31"/>
      <c r="G584" s="31" t="s">
        <v>11</v>
      </c>
      <c r="H584" s="175"/>
      <c r="I584" s="175"/>
      <c r="J584" s="175">
        <f t="shared" si="85"/>
        <v>0</v>
      </c>
      <c r="K584" s="176"/>
      <c r="L584" s="164"/>
      <c r="M584" s="174"/>
      <c r="N584" s="272"/>
      <c r="O584" s="300">
        <v>0</v>
      </c>
      <c r="P584" s="300">
        <v>0</v>
      </c>
      <c r="Q584" s="300">
        <f t="shared" si="86"/>
        <v>0</v>
      </c>
      <c r="R584" s="261">
        <f t="shared" si="87"/>
        <v>0</v>
      </c>
      <c r="S584" s="46"/>
    </row>
    <row r="585" spans="1:19" ht="15" customHeight="1" thickBot="1">
      <c r="A585" s="1"/>
      <c r="B585" s="353" t="s">
        <v>1049</v>
      </c>
      <c r="C585" s="15"/>
      <c r="D585" s="85" t="s">
        <v>263</v>
      </c>
      <c r="E585" s="86"/>
      <c r="F585" s="37"/>
      <c r="G585" s="37" t="s">
        <v>11</v>
      </c>
      <c r="H585" s="173"/>
      <c r="I585" s="173"/>
      <c r="J585" s="173">
        <f t="shared" si="85"/>
        <v>0</v>
      </c>
      <c r="K585" s="176"/>
      <c r="L585" s="164"/>
      <c r="M585" s="184"/>
      <c r="N585" s="272"/>
      <c r="O585" s="300">
        <v>0</v>
      </c>
      <c r="P585" s="300">
        <v>0</v>
      </c>
      <c r="Q585" s="300">
        <f t="shared" si="86"/>
        <v>0</v>
      </c>
      <c r="R585" s="261">
        <f t="shared" si="87"/>
        <v>0</v>
      </c>
      <c r="S585" s="265"/>
    </row>
    <row r="586" spans="1:19" ht="15" customHeight="1" thickBot="1">
      <c r="A586" s="1"/>
      <c r="B586" s="58" t="s">
        <v>203</v>
      </c>
      <c r="C586" s="53" t="s">
        <v>264</v>
      </c>
      <c r="D586" s="54"/>
      <c r="E586" s="54"/>
      <c r="F586" s="55" t="s">
        <v>8</v>
      </c>
      <c r="G586" s="54"/>
      <c r="H586" s="185"/>
      <c r="I586" s="185"/>
      <c r="J586" s="185"/>
      <c r="K586" s="187">
        <f>+K575+K572+K566+K564+K556+K553+K545+K540+K534+K522+K509+K504+K500</f>
        <v>0</v>
      </c>
      <c r="L586" s="164"/>
      <c r="M586" s="187">
        <f>+M575+M572+M566+M564+M556+M553+M545+M540+M534+M522+M509+M504+M500</f>
        <v>0</v>
      </c>
      <c r="N586" s="274"/>
      <c r="O586" s="303"/>
      <c r="P586" s="304"/>
      <c r="Q586" s="304"/>
      <c r="R586" s="304"/>
      <c r="S586" s="305">
        <f>+S575+S572+S566+S564+S556+S553+S545+S540+S534+S522+S509+S504+S500</f>
        <v>0</v>
      </c>
    </row>
    <row r="587" spans="1:19" s="323" customFormat="1" ht="15" customHeight="1" thickBot="1">
      <c r="A587" s="317"/>
      <c r="B587" s="318"/>
      <c r="C587" s="319"/>
      <c r="D587" s="320"/>
      <c r="E587" s="320"/>
      <c r="F587" s="318"/>
      <c r="G587" s="320"/>
      <c r="H587" s="321"/>
      <c r="I587" s="321"/>
      <c r="J587" s="321"/>
      <c r="K587" s="275"/>
      <c r="L587" s="322"/>
      <c r="M587" s="274"/>
      <c r="N587" s="274"/>
      <c r="O587" s="324"/>
      <c r="P587" s="324"/>
      <c r="Q587" s="324"/>
      <c r="R587" s="324"/>
      <c r="S587" s="324"/>
    </row>
    <row r="588" spans="1:19" s="323" customFormat="1" ht="15" customHeight="1" thickBot="1">
      <c r="A588" s="317"/>
      <c r="B588" s="106" t="s">
        <v>835</v>
      </c>
      <c r="C588" s="109" t="s">
        <v>836</v>
      </c>
      <c r="D588" s="56"/>
      <c r="E588" s="56"/>
      <c r="F588" s="107"/>
      <c r="G588" s="57"/>
      <c r="H588" s="189"/>
      <c r="I588" s="189"/>
      <c r="J588" s="189"/>
      <c r="K588" s="189"/>
      <c r="L588" s="167"/>
      <c r="M588" s="168"/>
      <c r="N588" s="272"/>
      <c r="O588" s="258"/>
      <c r="P588" s="259"/>
      <c r="Q588" s="259"/>
      <c r="R588" s="259"/>
      <c r="S588" s="260"/>
    </row>
    <row r="589" spans="1:19" s="323" customFormat="1" ht="15" customHeight="1">
      <c r="A589" s="317"/>
      <c r="B589" s="318"/>
      <c r="C589" s="319"/>
      <c r="D589" s="320"/>
      <c r="E589" s="320"/>
      <c r="F589" s="318"/>
      <c r="G589" s="320"/>
      <c r="H589" s="321"/>
      <c r="I589" s="321"/>
      <c r="J589" s="321"/>
      <c r="K589" s="275"/>
      <c r="L589" s="322"/>
      <c r="M589" s="274"/>
      <c r="N589" s="274"/>
      <c r="O589" s="324"/>
      <c r="P589" s="324"/>
      <c r="Q589" s="324"/>
      <c r="R589" s="324"/>
      <c r="S589" s="324"/>
    </row>
    <row r="590" spans="1:19" ht="15" customHeight="1">
      <c r="A590" s="1"/>
      <c r="B590" s="116" t="s">
        <v>265</v>
      </c>
      <c r="C590" s="77"/>
      <c r="D590" s="52"/>
      <c r="E590" s="72"/>
      <c r="F590" s="84"/>
      <c r="G590" s="31"/>
      <c r="H590" s="175"/>
      <c r="I590" s="175"/>
      <c r="J590" s="175">
        <f>SUM(H590*I590)</f>
        <v>0</v>
      </c>
      <c r="K590" s="173"/>
      <c r="L590" s="164"/>
      <c r="M590" s="174"/>
      <c r="N590" s="272"/>
      <c r="O590" s="350">
        <v>0</v>
      </c>
      <c r="P590" s="350">
        <v>0</v>
      </c>
      <c r="Q590" s="350">
        <f>+O590+P590</f>
        <v>0</v>
      </c>
      <c r="R590" s="46">
        <f>+J590*P590</f>
        <v>0</v>
      </c>
      <c r="S590" s="46"/>
    </row>
    <row r="591" spans="1:19" ht="15" customHeight="1">
      <c r="A591" s="1"/>
      <c r="B591" s="116" t="s">
        <v>164</v>
      </c>
      <c r="C591" s="15"/>
      <c r="D591" s="52"/>
      <c r="E591" s="72"/>
      <c r="F591" s="84"/>
      <c r="G591" s="31"/>
      <c r="H591" s="175"/>
      <c r="I591" s="175"/>
      <c r="J591" s="175">
        <f>SUM(H591*I591)</f>
        <v>0</v>
      </c>
      <c r="K591" s="176"/>
      <c r="L591" s="164"/>
      <c r="M591" s="174"/>
      <c r="N591" s="272"/>
      <c r="O591" s="300">
        <v>0</v>
      </c>
      <c r="P591" s="300">
        <v>0</v>
      </c>
      <c r="Q591" s="300">
        <f>+O591+P591</f>
        <v>0</v>
      </c>
      <c r="R591" s="261">
        <f>+J591*P591</f>
        <v>0</v>
      </c>
      <c r="S591" s="46"/>
    </row>
    <row r="592" spans="1:19" ht="15" customHeight="1">
      <c r="A592" s="1"/>
      <c r="B592" s="116" t="s">
        <v>165</v>
      </c>
      <c r="C592" s="15"/>
      <c r="D592" s="47"/>
      <c r="E592" s="48"/>
      <c r="F592" s="84"/>
      <c r="G592" s="31"/>
      <c r="H592" s="175"/>
      <c r="I592" s="175"/>
      <c r="J592" s="175">
        <f>SUM(H592*I592)</f>
        <v>0</v>
      </c>
      <c r="K592" s="176"/>
      <c r="L592" s="164"/>
      <c r="M592" s="174"/>
      <c r="N592" s="272"/>
      <c r="O592" s="300">
        <v>0</v>
      </c>
      <c r="P592" s="300">
        <v>0</v>
      </c>
      <c r="Q592" s="300">
        <f>+O592+P592</f>
        <v>0</v>
      </c>
      <c r="R592" s="261">
        <f>+J592*P592</f>
        <v>0</v>
      </c>
      <c r="S592" s="46"/>
    </row>
    <row r="593" spans="1:19" ht="15" customHeight="1" thickBot="1">
      <c r="A593" s="1"/>
      <c r="B593" s="134"/>
      <c r="C593" s="15"/>
      <c r="D593" s="85"/>
      <c r="E593" s="86"/>
      <c r="F593" s="10"/>
      <c r="G593" s="10"/>
      <c r="H593" s="176"/>
      <c r="I593" s="176"/>
      <c r="J593" s="176"/>
      <c r="K593" s="176"/>
      <c r="L593" s="164"/>
      <c r="M593" s="184"/>
      <c r="N593" s="272"/>
      <c r="O593" s="301"/>
      <c r="P593" s="301"/>
      <c r="Q593" s="301"/>
      <c r="R593" s="302"/>
      <c r="S593" s="265"/>
    </row>
    <row r="594" spans="1:19" ht="15" customHeight="1" thickBot="1">
      <c r="A594" s="1"/>
      <c r="B594" s="58" t="s">
        <v>835</v>
      </c>
      <c r="C594" s="53" t="s">
        <v>837</v>
      </c>
      <c r="D594" s="54"/>
      <c r="E594" s="54"/>
      <c r="F594" s="55" t="s">
        <v>8</v>
      </c>
      <c r="G594" s="54"/>
      <c r="H594" s="185"/>
      <c r="I594" s="185"/>
      <c r="J594" s="185"/>
      <c r="K594" s="186">
        <f>SUM(J590:J593)</f>
        <v>0</v>
      </c>
      <c r="L594" s="164"/>
      <c r="M594" s="187">
        <f>SUM(M590:M593)</f>
        <v>0</v>
      </c>
      <c r="N594" s="274"/>
      <c r="O594" s="303"/>
      <c r="P594" s="304"/>
      <c r="Q594" s="304"/>
      <c r="R594" s="304"/>
      <c r="S594" s="305">
        <f>+S589+S573+S554+S518+S515+S580+S499+S486+S426+S416+S405+S397+S393+S386+S353+S341+S330+S321+S318+S315+S311+S306+S295+S288</f>
        <v>0</v>
      </c>
    </row>
    <row r="595" spans="1:14" ht="16.5" customHeight="1" thickBot="1">
      <c r="A595" s="1"/>
      <c r="B595" s="16"/>
      <c r="C595" s="21"/>
      <c r="D595" s="16"/>
      <c r="E595" s="16"/>
      <c r="F595" s="5"/>
      <c r="G595" s="16"/>
      <c r="H595" s="190"/>
      <c r="I595" s="190"/>
      <c r="J595" s="190"/>
      <c r="K595" s="193"/>
      <c r="L595" s="164"/>
      <c r="M595" s="195"/>
      <c r="N595" s="272"/>
    </row>
    <row r="596" spans="1:19" ht="15" customHeight="1" thickBot="1">
      <c r="A596" s="1"/>
      <c r="B596" s="101" t="s">
        <v>268</v>
      </c>
      <c r="C596" s="102" t="s">
        <v>839</v>
      </c>
      <c r="D596" s="103"/>
      <c r="E596" s="103"/>
      <c r="F596" s="104">
        <v>1</v>
      </c>
      <c r="G596" s="105"/>
      <c r="H596" s="196"/>
      <c r="I596" s="196"/>
      <c r="J596" s="196"/>
      <c r="K596" s="197">
        <f>SUM(K311+K496+K586+K594)</f>
        <v>0</v>
      </c>
      <c r="L596" s="164"/>
      <c r="M596" s="198">
        <f>SUM(M311+M496+M586+M594)</f>
        <v>0</v>
      </c>
      <c r="N596" s="276"/>
      <c r="O596" s="266" t="s">
        <v>778</v>
      </c>
      <c r="P596" s="267"/>
      <c r="Q596" s="267"/>
      <c r="R596" s="267"/>
      <c r="S596" s="268">
        <f>+S586+S496+S311</f>
        <v>0</v>
      </c>
    </row>
    <row r="597" spans="1:12" ht="15" customHeight="1">
      <c r="A597" s="1"/>
      <c r="B597" s="22"/>
      <c r="C597" s="23"/>
      <c r="D597" s="24"/>
      <c r="E597" s="24"/>
      <c r="F597" s="25"/>
      <c r="G597" s="22"/>
      <c r="H597" s="199"/>
      <c r="I597" s="199"/>
      <c r="J597" s="199"/>
      <c r="K597" s="199"/>
      <c r="L597" s="164"/>
    </row>
    <row r="598" spans="1:12" ht="15" customHeight="1">
      <c r="A598" s="1"/>
      <c r="B598" s="359"/>
      <c r="C598" s="360"/>
      <c r="D598" s="361"/>
      <c r="E598" s="361"/>
      <c r="F598" s="362"/>
      <c r="G598" s="363"/>
      <c r="H598" s="364"/>
      <c r="I598" s="364"/>
      <c r="J598" s="365" t="s">
        <v>834</v>
      </c>
      <c r="K598" s="366">
        <f>+K596*0.22</f>
        <v>0</v>
      </c>
      <c r="L598" s="164"/>
    </row>
    <row r="599" spans="1:12" ht="15" customHeight="1" thickBot="1">
      <c r="A599" s="1"/>
      <c r="B599" s="22"/>
      <c r="C599" s="23"/>
      <c r="D599" s="24"/>
      <c r="E599" s="24"/>
      <c r="F599" s="25"/>
      <c r="G599" s="22"/>
      <c r="H599" s="199"/>
      <c r="I599" s="199"/>
      <c r="J599" s="314"/>
      <c r="K599" s="199"/>
      <c r="L599" s="164"/>
    </row>
    <row r="600" spans="1:12" ht="15" customHeight="1" thickBot="1">
      <c r="A600" s="1"/>
      <c r="B600" s="367" t="s">
        <v>1057</v>
      </c>
      <c r="C600" s="368" t="s">
        <v>1058</v>
      </c>
      <c r="D600" s="369"/>
      <c r="E600" s="369"/>
      <c r="F600" s="370"/>
      <c r="G600" s="371"/>
      <c r="H600" s="372"/>
      <c r="I600" s="372"/>
      <c r="J600" s="373"/>
      <c r="K600" s="374">
        <f>+K596+K598</f>
        <v>0</v>
      </c>
      <c r="L600" s="164"/>
    </row>
    <row r="601" spans="1:12" ht="15" customHeight="1">
      <c r="A601" s="1"/>
      <c r="B601" s="22"/>
      <c r="C601" s="23"/>
      <c r="D601" s="24"/>
      <c r="E601" s="24"/>
      <c r="F601" s="25"/>
      <c r="G601" s="22"/>
      <c r="H601" s="199"/>
      <c r="I601" s="199"/>
      <c r="J601" s="199"/>
      <c r="K601" s="199"/>
      <c r="L601" s="164"/>
    </row>
    <row r="602" spans="1:12" ht="15" customHeight="1">
      <c r="A602" s="1"/>
      <c r="B602" s="22"/>
      <c r="C602" s="23"/>
      <c r="D602" s="24"/>
      <c r="E602" s="24"/>
      <c r="F602" s="25"/>
      <c r="G602" s="22"/>
      <c r="H602" s="199"/>
      <c r="I602" s="199"/>
      <c r="J602" s="199"/>
      <c r="K602" s="199"/>
      <c r="L602" s="164"/>
    </row>
    <row r="603" spans="1:12" ht="15" customHeight="1">
      <c r="A603" s="17"/>
      <c r="B603" s="22" t="s">
        <v>840</v>
      </c>
      <c r="C603" s="354" t="s">
        <v>1050</v>
      </c>
      <c r="D603" s="24"/>
      <c r="E603" s="24"/>
      <c r="F603" s="25"/>
      <c r="G603" s="22"/>
      <c r="H603" s="199"/>
      <c r="I603" s="199"/>
      <c r="J603" s="199"/>
      <c r="K603" s="199"/>
      <c r="L603" s="164"/>
    </row>
    <row r="604" spans="1:8" ht="15" customHeight="1">
      <c r="A604" s="1"/>
      <c r="B604" s="199"/>
      <c r="C604" s="355" t="s">
        <v>1051</v>
      </c>
      <c r="D604" s="18"/>
      <c r="F604" s="164"/>
      <c r="G604" s="163"/>
      <c r="H604" s="271"/>
    </row>
    <row r="605" spans="1:8" ht="15" customHeight="1">
      <c r="A605" s="7"/>
      <c r="B605" s="190"/>
      <c r="C605" s="356" t="s">
        <v>1052</v>
      </c>
      <c r="D605" s="190"/>
      <c r="E605" s="193"/>
      <c r="F605" s="164"/>
      <c r="G605" s="163"/>
      <c r="H605" s="271"/>
    </row>
    <row r="606" spans="1:8" ht="15" customHeight="1">
      <c r="A606" s="7"/>
      <c r="B606" s="190"/>
      <c r="C606" s="356" t="s">
        <v>1064</v>
      </c>
      <c r="D606" s="190"/>
      <c r="E606" s="190"/>
      <c r="F606" s="164"/>
      <c r="G606" s="163"/>
      <c r="H606" s="271"/>
    </row>
    <row r="607" spans="1:8" ht="15" customHeight="1">
      <c r="A607" s="7"/>
      <c r="B607" s="190"/>
      <c r="C607" s="190"/>
      <c r="D607" s="190"/>
      <c r="E607" s="190"/>
      <c r="F607" s="190"/>
      <c r="G607" s="163"/>
      <c r="H607" s="271"/>
    </row>
    <row r="608" spans="2:8" ht="15" customHeight="1">
      <c r="B608" s="200"/>
      <c r="C608" s="200"/>
      <c r="D608" s="200"/>
      <c r="E608" s="200"/>
      <c r="F608" s="200"/>
      <c r="G608" s="163"/>
      <c r="H608" s="271"/>
    </row>
    <row r="609" spans="1:8" ht="15" customHeight="1">
      <c r="A609" s="29"/>
      <c r="B609" s="190"/>
      <c r="C609" s="190"/>
      <c r="D609" s="190"/>
      <c r="E609" s="190"/>
      <c r="F609" s="190"/>
      <c r="G609" s="163"/>
      <c r="H609" s="271"/>
    </row>
    <row r="610" spans="2:8" ht="12.75">
      <c r="B610" s="188"/>
      <c r="C610" s="188"/>
      <c r="D610" s="188"/>
      <c r="E610" s="188"/>
      <c r="F610" s="188"/>
      <c r="G610" s="163"/>
      <c r="H610" s="271"/>
    </row>
    <row r="611" spans="2:8" ht="12.75">
      <c r="B611" s="188"/>
      <c r="C611" s="188"/>
      <c r="D611" s="188"/>
      <c r="E611" s="188"/>
      <c r="F611" s="188"/>
      <c r="G611" s="163"/>
      <c r="H611" s="271"/>
    </row>
    <row r="612" spans="2:8" ht="12.75">
      <c r="B612" s="188"/>
      <c r="C612" s="188"/>
      <c r="D612" s="188"/>
      <c r="E612" s="188"/>
      <c r="F612" s="188"/>
      <c r="G612" s="163"/>
      <c r="H612" s="271"/>
    </row>
    <row r="613" spans="3:6" ht="12.75">
      <c r="C613" s="18"/>
      <c r="F613" s="19"/>
    </row>
    <row r="614" ht="12.75">
      <c r="F614" s="19"/>
    </row>
    <row r="615" spans="3:6" ht="12.75">
      <c r="C615" s="18"/>
      <c r="F615" s="19"/>
    </row>
  </sheetData>
  <sheetProtection/>
  <mergeCells count="11">
    <mergeCell ref="H6:H8"/>
    <mergeCell ref="I6:I8"/>
    <mergeCell ref="J6:J8"/>
    <mergeCell ref="K6:K8"/>
    <mergeCell ref="M6:M8"/>
    <mergeCell ref="C385:D385"/>
    <mergeCell ref="B6:B8"/>
    <mergeCell ref="C6:C8"/>
    <mergeCell ref="D6:D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2" sqref="B2:G55"/>
    </sheetView>
  </sheetViews>
  <sheetFormatPr defaultColWidth="11.421875" defaultRowHeight="12.75"/>
  <cols>
    <col min="6" max="6" width="12.421875" style="0" customWidth="1"/>
    <col min="7" max="7" width="13.28125" style="0" customWidth="1"/>
  </cols>
  <sheetData>
    <row r="2" spans="2:7" ht="16.5" customHeight="1">
      <c r="B2" s="335" t="s">
        <v>875</v>
      </c>
      <c r="C2" s="336"/>
      <c r="D2" s="336"/>
      <c r="E2" s="337"/>
      <c r="F2" s="335" t="s">
        <v>876</v>
      </c>
      <c r="G2" s="338"/>
    </row>
    <row r="4" spans="2:7" ht="12.75">
      <c r="B4" s="135" t="s">
        <v>877</v>
      </c>
      <c r="C4" s="143"/>
      <c r="D4" s="143"/>
      <c r="E4" s="143"/>
      <c r="F4" s="143"/>
      <c r="G4" s="338"/>
    </row>
    <row r="5" spans="2:7" ht="12.75">
      <c r="B5" s="135" t="s">
        <v>878</v>
      </c>
      <c r="C5" s="143"/>
      <c r="D5" s="143"/>
      <c r="E5" s="143"/>
      <c r="F5" s="143"/>
      <c r="G5" s="338"/>
    </row>
    <row r="7" spans="2:7" ht="12.75">
      <c r="B7" s="345" t="s">
        <v>879</v>
      </c>
      <c r="C7" s="346"/>
      <c r="D7" s="346"/>
      <c r="E7" s="347"/>
      <c r="F7" s="345" t="s">
        <v>884</v>
      </c>
      <c r="G7" s="348"/>
    </row>
    <row r="9" spans="2:7" ht="15.75">
      <c r="B9" s="339" t="s">
        <v>880</v>
      </c>
      <c r="C9" s="143"/>
      <c r="D9" s="143"/>
      <c r="E9" s="143"/>
      <c r="F9" s="143"/>
      <c r="G9" s="338"/>
    </row>
    <row r="10" spans="6:7" ht="6" customHeight="1">
      <c r="F10" s="26"/>
      <c r="G10" s="26"/>
    </row>
    <row r="11" spans="2:7" ht="12.75">
      <c r="B11" s="135" t="s">
        <v>881</v>
      </c>
      <c r="C11" s="143"/>
      <c r="D11" s="143"/>
      <c r="E11" s="338"/>
      <c r="F11" s="202"/>
      <c r="G11" s="340"/>
    </row>
    <row r="12" spans="2:7" ht="12.75">
      <c r="B12" s="341" t="s">
        <v>882</v>
      </c>
      <c r="C12" s="26"/>
      <c r="D12" s="26"/>
      <c r="E12" s="342"/>
      <c r="F12" s="341"/>
      <c r="G12" s="342"/>
    </row>
    <row r="13" spans="2:7" ht="12.75">
      <c r="B13" s="135" t="s">
        <v>883</v>
      </c>
      <c r="C13" s="143"/>
      <c r="D13" s="143"/>
      <c r="E13" s="338"/>
      <c r="F13" s="341"/>
      <c r="G13" s="342"/>
    </row>
    <row r="14" spans="2:7" ht="12.75">
      <c r="B14" s="341"/>
      <c r="C14" s="26"/>
      <c r="D14" s="26"/>
      <c r="E14" s="342"/>
      <c r="F14" s="341"/>
      <c r="G14" s="342"/>
    </row>
    <row r="15" spans="2:7" ht="12.75">
      <c r="B15" s="75" t="s">
        <v>885</v>
      </c>
      <c r="C15" s="76"/>
      <c r="D15" s="76"/>
      <c r="E15" s="343"/>
      <c r="F15" s="75"/>
      <c r="G15" s="343"/>
    </row>
    <row r="16" ht="6" customHeight="1"/>
    <row r="17" spans="2:7" ht="15.75">
      <c r="B17" s="339" t="s">
        <v>886</v>
      </c>
      <c r="C17" s="143"/>
      <c r="D17" s="143"/>
      <c r="E17" s="143"/>
      <c r="F17" s="143"/>
      <c r="G17" s="338"/>
    </row>
    <row r="18" ht="6" customHeight="1"/>
    <row r="19" spans="2:7" ht="12.75">
      <c r="B19" s="202" t="s">
        <v>881</v>
      </c>
      <c r="C19" s="203"/>
      <c r="D19" s="203"/>
      <c r="E19" s="203"/>
      <c r="F19" s="202"/>
      <c r="G19" s="340"/>
    </row>
    <row r="20" spans="2:7" ht="12.75">
      <c r="B20" s="135" t="s">
        <v>882</v>
      </c>
      <c r="C20" s="143"/>
      <c r="D20" s="143"/>
      <c r="E20" s="338"/>
      <c r="F20" s="341"/>
      <c r="G20" s="342"/>
    </row>
    <row r="21" spans="2:7" ht="12.75">
      <c r="B21" s="341" t="s">
        <v>887</v>
      </c>
      <c r="C21" s="26"/>
      <c r="D21" s="26"/>
      <c r="E21" s="26"/>
      <c r="F21" s="341"/>
      <c r="G21" s="342"/>
    </row>
    <row r="22" spans="2:7" ht="12.75">
      <c r="B22" s="135"/>
      <c r="C22" s="143"/>
      <c r="D22" s="143"/>
      <c r="E22" s="338"/>
      <c r="F22" s="341"/>
      <c r="G22" s="342"/>
    </row>
    <row r="23" spans="2:7" ht="12.75">
      <c r="B23" s="75" t="s">
        <v>885</v>
      </c>
      <c r="C23" s="76"/>
      <c r="D23" s="76"/>
      <c r="E23" s="76"/>
      <c r="F23" s="75"/>
      <c r="G23" s="343"/>
    </row>
    <row r="24" ht="6" customHeight="1"/>
    <row r="25" spans="2:7" ht="15.75">
      <c r="B25" s="339" t="s">
        <v>888</v>
      </c>
      <c r="C25" s="143"/>
      <c r="D25" s="143"/>
      <c r="E25" s="143"/>
      <c r="F25" s="143"/>
      <c r="G25" s="338"/>
    </row>
    <row r="26" ht="6" customHeight="1"/>
    <row r="27" spans="2:7" ht="12.75">
      <c r="B27" s="202" t="s">
        <v>881</v>
      </c>
      <c r="C27" s="203"/>
      <c r="D27" s="203"/>
      <c r="E27" s="203"/>
      <c r="F27" s="202"/>
      <c r="G27" s="340"/>
    </row>
    <row r="28" spans="2:7" ht="12.75">
      <c r="B28" s="135" t="s">
        <v>882</v>
      </c>
      <c r="C28" s="143"/>
      <c r="D28" s="143"/>
      <c r="E28" s="338"/>
      <c r="F28" s="341"/>
      <c r="G28" s="342"/>
    </row>
    <row r="29" spans="2:7" ht="12.75">
      <c r="B29" s="341" t="s">
        <v>887</v>
      </c>
      <c r="C29" s="26"/>
      <c r="D29" s="26"/>
      <c r="E29" s="26"/>
      <c r="F29" s="341"/>
      <c r="G29" s="342"/>
    </row>
    <row r="30" spans="2:7" ht="12.75">
      <c r="B30" s="202"/>
      <c r="C30" s="203"/>
      <c r="D30" s="203"/>
      <c r="E30" s="340"/>
      <c r="F30" s="341"/>
      <c r="G30" s="342"/>
    </row>
    <row r="31" spans="2:7" ht="12.75">
      <c r="B31" s="75" t="s">
        <v>885</v>
      </c>
      <c r="C31" s="76"/>
      <c r="D31" s="76"/>
      <c r="E31" s="343"/>
      <c r="F31" s="75"/>
      <c r="G31" s="343"/>
    </row>
    <row r="32" ht="6" customHeight="1"/>
    <row r="33" spans="2:7" ht="15.75">
      <c r="B33" s="339" t="s">
        <v>889</v>
      </c>
      <c r="C33" s="143"/>
      <c r="D33" s="143"/>
      <c r="E33" s="143"/>
      <c r="F33" s="143"/>
      <c r="G33" s="338"/>
    </row>
    <row r="34" ht="6" customHeight="1"/>
    <row r="35" spans="2:7" ht="12.75">
      <c r="B35" s="202" t="s">
        <v>881</v>
      </c>
      <c r="C35" s="203"/>
      <c r="D35" s="203"/>
      <c r="E35" s="203"/>
      <c r="F35" s="202"/>
      <c r="G35" s="340"/>
    </row>
    <row r="36" spans="2:7" ht="12.75">
      <c r="B36" s="135" t="s">
        <v>882</v>
      </c>
      <c r="C36" s="143"/>
      <c r="D36" s="143"/>
      <c r="E36" s="338"/>
      <c r="F36" s="341"/>
      <c r="G36" s="342"/>
    </row>
    <row r="37" spans="2:7" ht="12.75">
      <c r="B37" s="344" t="s">
        <v>883</v>
      </c>
      <c r="C37" s="26"/>
      <c r="D37" s="26"/>
      <c r="E37" s="26"/>
      <c r="F37" s="341"/>
      <c r="G37" s="342"/>
    </row>
    <row r="38" spans="2:7" ht="12.75">
      <c r="B38" s="202"/>
      <c r="C38" s="203"/>
      <c r="D38" s="203"/>
      <c r="E38" s="340"/>
      <c r="F38" s="341"/>
      <c r="G38" s="342"/>
    </row>
    <row r="39" spans="2:7" ht="12.75">
      <c r="B39" s="75" t="s">
        <v>885</v>
      </c>
      <c r="C39" s="76"/>
      <c r="D39" s="76"/>
      <c r="E39" s="343"/>
      <c r="F39" s="75"/>
      <c r="G39" s="343"/>
    </row>
    <row r="40" ht="6" customHeight="1"/>
    <row r="41" spans="2:7" ht="15.75">
      <c r="B41" s="339" t="s">
        <v>890</v>
      </c>
      <c r="C41" s="143"/>
      <c r="D41" s="143"/>
      <c r="E41" s="143"/>
      <c r="F41" s="143"/>
      <c r="G41" s="338"/>
    </row>
    <row r="42" ht="6" customHeight="1"/>
    <row r="43" spans="2:7" ht="12.75">
      <c r="B43" s="202" t="s">
        <v>881</v>
      </c>
      <c r="C43" s="203"/>
      <c r="D43" s="203"/>
      <c r="E43" s="203"/>
      <c r="F43" s="202"/>
      <c r="G43" s="340"/>
    </row>
    <row r="44" spans="2:7" ht="12.75">
      <c r="B44" s="135" t="s">
        <v>882</v>
      </c>
      <c r="C44" s="143"/>
      <c r="D44" s="143"/>
      <c r="E44" s="338"/>
      <c r="F44" s="341"/>
      <c r="G44" s="342"/>
    </row>
    <row r="45" spans="2:7" ht="12.75">
      <c r="B45" s="344" t="s">
        <v>883</v>
      </c>
      <c r="C45" s="26"/>
      <c r="D45" s="26"/>
      <c r="E45" s="26"/>
      <c r="F45" s="341"/>
      <c r="G45" s="342"/>
    </row>
    <row r="46" spans="2:7" ht="12.75">
      <c r="B46" s="202"/>
      <c r="C46" s="203"/>
      <c r="D46" s="203"/>
      <c r="E46" s="340"/>
      <c r="F46" s="341"/>
      <c r="G46" s="342"/>
    </row>
    <row r="47" spans="2:7" ht="12.75">
      <c r="B47" s="75" t="s">
        <v>885</v>
      </c>
      <c r="C47" s="76"/>
      <c r="D47" s="76"/>
      <c r="E47" s="343"/>
      <c r="F47" s="75"/>
      <c r="G47" s="343"/>
    </row>
    <row r="48" ht="6" customHeight="1"/>
    <row r="49" spans="2:7" ht="15.75">
      <c r="B49" s="339" t="s">
        <v>891</v>
      </c>
      <c r="C49" s="143"/>
      <c r="D49" s="143"/>
      <c r="E49" s="143"/>
      <c r="F49" s="143"/>
      <c r="G49" s="338"/>
    </row>
    <row r="50" ht="6" customHeight="1"/>
    <row r="51" spans="2:7" ht="12.75">
      <c r="B51" s="202" t="s">
        <v>881</v>
      </c>
      <c r="C51" s="203"/>
      <c r="D51" s="203"/>
      <c r="E51" s="203"/>
      <c r="F51" s="202"/>
      <c r="G51" s="340"/>
    </row>
    <row r="52" spans="2:7" ht="12.75">
      <c r="B52" s="135" t="s">
        <v>882</v>
      </c>
      <c r="C52" s="143"/>
      <c r="D52" s="143"/>
      <c r="E52" s="338"/>
      <c r="F52" s="341"/>
      <c r="G52" s="342"/>
    </row>
    <row r="53" spans="2:7" ht="12.75">
      <c r="B53" s="341" t="s">
        <v>887</v>
      </c>
      <c r="C53" s="26"/>
      <c r="D53" s="26"/>
      <c r="E53" s="26"/>
      <c r="F53" s="341"/>
      <c r="G53" s="342"/>
    </row>
    <row r="54" spans="2:7" ht="12.75">
      <c r="B54" s="202"/>
      <c r="C54" s="203"/>
      <c r="D54" s="203"/>
      <c r="E54" s="340"/>
      <c r="F54" s="341"/>
      <c r="G54" s="342"/>
    </row>
    <row r="55" spans="2:7" ht="12.75">
      <c r="B55" s="75" t="s">
        <v>885</v>
      </c>
      <c r="C55" s="76"/>
      <c r="D55" s="76"/>
      <c r="E55" s="343"/>
      <c r="F55" s="75"/>
      <c r="G55" s="3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2016-06-06T18:35:48Z</cp:lastPrinted>
  <dcterms:created xsi:type="dcterms:W3CDTF">2006-10-03T17:00:54Z</dcterms:created>
  <dcterms:modified xsi:type="dcterms:W3CDTF">2016-06-06T19:05:45Z</dcterms:modified>
  <cp:category/>
  <cp:version/>
  <cp:contentType/>
  <cp:contentStatus/>
</cp:coreProperties>
</file>